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_総務課\02_庁舎管理・統計G\統計担当\⑧　その他統計庶務【決算書及び政府共同システム含】\④統計ふじみ\R02統計ふじみ\02_編集・校正版\02_最終確認後\"/>
    </mc:Choice>
  </mc:AlternateContent>
  <bookViews>
    <workbookView xWindow="0" yWindow="0" windowWidth="20490" windowHeight="7365" activeTab="4"/>
  </bookViews>
  <sheets>
    <sheet name="3-2-1" sheetId="2" r:id="rId1"/>
    <sheet name="3-2-2" sheetId="3" r:id="rId2"/>
    <sheet name="3-2-3" sheetId="4" r:id="rId3"/>
    <sheet name="3-2-4" sheetId="5" r:id="rId4"/>
    <sheet name="3-2-5" sheetId="6" r:id="rId5"/>
  </sheets>
  <externalReferences>
    <externalReference r:id="rId6"/>
    <externalReference r:id="rId7"/>
    <externalReference r:id="rId8"/>
    <externalReference r:id="rId9"/>
  </externalReferences>
  <definedNames>
    <definedName name="COLNUM" localSheetId="1">#REF!</definedName>
    <definedName name="COLNUM" localSheetId="2">#REF!</definedName>
    <definedName name="COLNUM" localSheetId="3">#REF!</definedName>
    <definedName name="COLNUM" localSheetId="4">#REF!</definedName>
    <definedName name="COLNUM">#REF!</definedName>
    <definedName name="COLNUM2" localSheetId="1">#REF!</definedName>
    <definedName name="COLNUM2" localSheetId="2">#REF!</definedName>
    <definedName name="COLNUM2" localSheetId="3">#REF!</definedName>
    <definedName name="COLNUM2" localSheetId="4">#REF!</definedName>
    <definedName name="COLNUM2">#REF!</definedName>
    <definedName name="COLSZ" localSheetId="1">#REF!</definedName>
    <definedName name="COLSZ" localSheetId="2">#REF!</definedName>
    <definedName name="COLSZ" localSheetId="3">#REF!</definedName>
    <definedName name="COLSZ" localSheetId="4">#REF!</definedName>
    <definedName name="COLSZ">#REF!</definedName>
    <definedName name="COLSZ2" localSheetId="1">#REF!</definedName>
    <definedName name="COLSZ2" localSheetId="2">#REF!</definedName>
    <definedName name="COLSZ2" localSheetId="3">#REF!</definedName>
    <definedName name="COLSZ2" localSheetId="4">#REF!</definedName>
    <definedName name="COLSZ2">#REF!</definedName>
    <definedName name="PKNUM" localSheetId="1">#REF!</definedName>
    <definedName name="PKNUM" localSheetId="2">#REF!</definedName>
    <definedName name="PKNUM" localSheetId="3">#REF!</definedName>
    <definedName name="PKNUM" localSheetId="4">#REF!</definedName>
    <definedName name="PKNUM">#REF!</definedName>
    <definedName name="PKSZ" localSheetId="1">#REF!</definedName>
    <definedName name="PKSZ" localSheetId="2">#REF!</definedName>
    <definedName name="PKSZ" localSheetId="3">#REF!</definedName>
    <definedName name="PKSZ" localSheetId="4">#REF!</definedName>
    <definedName name="PKSZ">#REF!</definedName>
    <definedName name="PKSZ2" localSheetId="1">#REF!</definedName>
    <definedName name="PKSZ2" localSheetId="2">#REF!</definedName>
    <definedName name="PKSZ2" localSheetId="3">#REF!</definedName>
    <definedName name="PKSZ2" localSheetId="4">#REF!</definedName>
    <definedName name="PKSZ2">#REF!</definedName>
    <definedName name="_xlnm.Print_Area" localSheetId="0">'3-2-1'!$A$3:$M$20</definedName>
    <definedName name="_xlnm.Print_Area" localSheetId="1">'3-2-2'!$A$3:$J$50</definedName>
    <definedName name="_xlnm.Print_Area" localSheetId="2">'3-2-3'!$A$3:$G$46</definedName>
    <definedName name="_xlnm.Print_Area" localSheetId="3">'3-2-4'!$A$3:$F$9</definedName>
    <definedName name="_xlnm.Print_Area" localSheetId="4">'3-2-5'!$A$3:$S$26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D6" i="4"/>
  <c r="E6" i="4"/>
  <c r="F6" i="4"/>
  <c r="G6" i="4"/>
  <c r="C10" i="4"/>
  <c r="D10" i="4"/>
  <c r="E10" i="4"/>
  <c r="F10" i="4"/>
  <c r="G10" i="4"/>
  <c r="C14" i="4"/>
  <c r="D14" i="4"/>
  <c r="E14" i="4"/>
  <c r="F14" i="4"/>
  <c r="G14" i="4"/>
  <c r="C18" i="4"/>
  <c r="D18" i="4"/>
  <c r="E18" i="4"/>
  <c r="F18" i="4"/>
  <c r="G18" i="4"/>
  <c r="C22" i="4"/>
  <c r="D22" i="4"/>
  <c r="E22" i="4"/>
  <c r="F22" i="4"/>
  <c r="G22" i="4"/>
  <c r="C30" i="4"/>
  <c r="D30" i="4"/>
  <c r="E30" i="4"/>
  <c r="F30" i="4"/>
  <c r="G30" i="4"/>
  <c r="D5" i="3"/>
  <c r="E5" i="3"/>
  <c r="G5" i="3"/>
  <c r="H5" i="3"/>
  <c r="J5" i="3"/>
  <c r="C6" i="3"/>
  <c r="F6" i="3"/>
  <c r="F7" i="3"/>
  <c r="I7" i="3"/>
  <c r="I5" i="3" s="1"/>
  <c r="F8" i="3"/>
  <c r="C8" i="3" s="1"/>
  <c r="I8" i="3"/>
  <c r="D9" i="3"/>
  <c r="E9" i="3"/>
  <c r="G9" i="3"/>
  <c r="H9" i="3"/>
  <c r="J9" i="3"/>
  <c r="F10" i="3"/>
  <c r="C10" i="3" s="1"/>
  <c r="I10" i="3"/>
  <c r="F11" i="3"/>
  <c r="C11" i="3" s="1"/>
  <c r="I11" i="3"/>
  <c r="F12" i="3"/>
  <c r="I12" i="3"/>
  <c r="D13" i="3"/>
  <c r="E13" i="3"/>
  <c r="F13" i="3"/>
  <c r="G13" i="3"/>
  <c r="H13" i="3"/>
  <c r="I13" i="3"/>
  <c r="J13" i="3"/>
  <c r="C14" i="3"/>
  <c r="C15" i="3"/>
  <c r="C16" i="3"/>
  <c r="E17" i="3"/>
  <c r="F17" i="3"/>
  <c r="G17" i="3"/>
  <c r="H17" i="3"/>
  <c r="J17" i="3"/>
  <c r="D18" i="3"/>
  <c r="D17" i="3" s="1"/>
  <c r="I19" i="3"/>
  <c r="I17" i="3" s="1"/>
  <c r="I20" i="3"/>
  <c r="C20" i="3" s="1"/>
  <c r="D21" i="3"/>
  <c r="E21" i="3"/>
  <c r="F21" i="3"/>
  <c r="G21" i="3"/>
  <c r="H21" i="3"/>
  <c r="I21" i="3"/>
  <c r="J21" i="3"/>
  <c r="C22" i="3"/>
  <c r="C23" i="3"/>
  <c r="C24" i="3"/>
  <c r="I24" i="3"/>
  <c r="E25" i="3"/>
  <c r="F25" i="3"/>
  <c r="G25" i="3"/>
  <c r="H25" i="3"/>
  <c r="J25" i="3"/>
  <c r="D26" i="3"/>
  <c r="D25" i="3" s="1"/>
  <c r="C27" i="3"/>
  <c r="D27" i="3"/>
  <c r="I28" i="3"/>
  <c r="I25" i="3" s="1"/>
  <c r="D29" i="3"/>
  <c r="E29" i="3"/>
  <c r="F29" i="3"/>
  <c r="G29" i="3"/>
  <c r="H29" i="3"/>
  <c r="I29" i="3"/>
  <c r="J29" i="3"/>
  <c r="C30" i="3"/>
  <c r="C31" i="3"/>
  <c r="C32" i="3"/>
  <c r="D33" i="3"/>
  <c r="E33" i="3"/>
  <c r="F33" i="3"/>
  <c r="G33" i="3"/>
  <c r="C33" i="3" s="1"/>
  <c r="H33" i="3"/>
  <c r="I33" i="3"/>
  <c r="J33" i="3"/>
  <c r="C34" i="3"/>
  <c r="C35" i="3"/>
  <c r="C36" i="3"/>
  <c r="D37" i="3"/>
  <c r="E37" i="3"/>
  <c r="F37" i="3"/>
  <c r="G37" i="3"/>
  <c r="H37" i="3"/>
  <c r="I37" i="3"/>
  <c r="J37" i="3"/>
  <c r="C38" i="3"/>
  <c r="C39" i="3"/>
  <c r="C40" i="3"/>
  <c r="D41" i="3"/>
  <c r="E41" i="3"/>
  <c r="F41" i="3"/>
  <c r="G41" i="3"/>
  <c r="H41" i="3"/>
  <c r="I41" i="3"/>
  <c r="J41" i="3"/>
  <c r="C42" i="3"/>
  <c r="C43" i="3"/>
  <c r="C44" i="3"/>
  <c r="D45" i="3"/>
  <c r="E45" i="3"/>
  <c r="F45" i="3"/>
  <c r="G45" i="3"/>
  <c r="H45" i="3"/>
  <c r="I45" i="3"/>
  <c r="J45" i="3"/>
  <c r="C46" i="3"/>
  <c r="C47" i="3"/>
  <c r="C48" i="3"/>
  <c r="C29" i="3" l="1"/>
  <c r="C37" i="3"/>
  <c r="C21" i="3"/>
  <c r="C13" i="3"/>
  <c r="C18" i="3"/>
  <c r="C7" i="3"/>
  <c r="C45" i="3"/>
  <c r="C41" i="3"/>
  <c r="F9" i="3"/>
  <c r="I9" i="3"/>
  <c r="C9" i="3" s="1"/>
  <c r="C25" i="3"/>
  <c r="C17" i="3"/>
  <c r="F5" i="3"/>
  <c r="C5" i="3" s="1"/>
  <c r="C28" i="3"/>
  <c r="C26" i="3"/>
  <c r="C19" i="3"/>
  <c r="C12" i="3"/>
</calcChain>
</file>

<file path=xl/sharedStrings.xml><?xml version="1.0" encoding="utf-8"?>
<sst xmlns="http://schemas.openxmlformats.org/spreadsheetml/2006/main" count="338" uniqueCount="96">
  <si>
    <t>3産業－2農業</t>
    <rPh sb="1" eb="3">
      <t>サンギョウ</t>
    </rPh>
    <phoneticPr fontId="4"/>
  </si>
  <si>
    <t>1 農家数、農家人口及び経営耕地面積の推移</t>
    <rPh sb="2" eb="4">
      <t>ノウカ</t>
    </rPh>
    <rPh sb="4" eb="5">
      <t>スウ</t>
    </rPh>
    <rPh sb="6" eb="8">
      <t>ノウカ</t>
    </rPh>
    <rPh sb="8" eb="10">
      <t>ジンコウ</t>
    </rPh>
    <rPh sb="10" eb="11">
      <t>オヨ</t>
    </rPh>
    <rPh sb="12" eb="14">
      <t>ケイエイ</t>
    </rPh>
    <rPh sb="14" eb="16">
      <t>コウチ</t>
    </rPh>
    <rPh sb="16" eb="18">
      <t>メンセキ</t>
    </rPh>
    <rPh sb="19" eb="21">
      <t>スイイ</t>
    </rPh>
    <phoneticPr fontId="4"/>
  </si>
  <si>
    <t>各年2月1日現在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4"/>
  </si>
  <si>
    <t>年</t>
    <rPh sb="0" eb="1">
      <t>ネン</t>
    </rPh>
    <phoneticPr fontId="4"/>
  </si>
  <si>
    <t>農　家　数　　（戸）</t>
    <rPh sb="0" eb="1">
      <t>ノウ</t>
    </rPh>
    <rPh sb="2" eb="3">
      <t>イエ</t>
    </rPh>
    <rPh sb="4" eb="5">
      <t>スウ</t>
    </rPh>
    <rPh sb="8" eb="9">
      <t>コ</t>
    </rPh>
    <phoneticPr fontId="4"/>
  </si>
  <si>
    <t>農　家　人　口　　（人）</t>
    <rPh sb="0" eb="1">
      <t>ノウ</t>
    </rPh>
    <rPh sb="2" eb="3">
      <t>イエ</t>
    </rPh>
    <rPh sb="4" eb="5">
      <t>ヒト</t>
    </rPh>
    <rPh sb="6" eb="7">
      <t>クチ</t>
    </rPh>
    <rPh sb="10" eb="11">
      <t>ニン</t>
    </rPh>
    <phoneticPr fontId="4"/>
  </si>
  <si>
    <t>経　営　耕　地　　（ha）</t>
    <rPh sb="0" eb="1">
      <t>キョウ</t>
    </rPh>
    <rPh sb="2" eb="3">
      <t>エイ</t>
    </rPh>
    <rPh sb="4" eb="5">
      <t>コウ</t>
    </rPh>
    <rPh sb="6" eb="7">
      <t>チ</t>
    </rPh>
    <phoneticPr fontId="4"/>
  </si>
  <si>
    <t>総数</t>
    <rPh sb="0" eb="2">
      <t>ソウスウ</t>
    </rPh>
    <phoneticPr fontId="4"/>
  </si>
  <si>
    <t>専業</t>
    <rPh sb="0" eb="2">
      <t>センギョウ</t>
    </rPh>
    <phoneticPr fontId="4"/>
  </si>
  <si>
    <t>兼業</t>
    <rPh sb="0" eb="2">
      <t>ケンギョウ</t>
    </rPh>
    <phoneticPr fontId="4"/>
  </si>
  <si>
    <t>農家従事者</t>
    <rPh sb="0" eb="2">
      <t>ノウカ</t>
    </rPh>
    <rPh sb="2" eb="5">
      <t>ジュウジシャ</t>
    </rPh>
    <phoneticPr fontId="4"/>
  </si>
  <si>
    <t>総計</t>
    <rPh sb="0" eb="2">
      <t>ソウケイ</t>
    </rPh>
    <phoneticPr fontId="4"/>
  </si>
  <si>
    <t>田</t>
    <rPh sb="0" eb="1">
      <t>タ</t>
    </rPh>
    <phoneticPr fontId="4"/>
  </si>
  <si>
    <t>樹園</t>
    <rPh sb="0" eb="1">
      <t>ジュ</t>
    </rPh>
    <rPh sb="1" eb="2">
      <t>エン</t>
    </rPh>
    <phoneticPr fontId="4"/>
  </si>
  <si>
    <t>畑</t>
    <rPh sb="0" eb="1">
      <t>ハタケ</t>
    </rPh>
    <phoneticPr fontId="4"/>
  </si>
  <si>
    <t>１兼</t>
    <rPh sb="1" eb="2">
      <t>ケン</t>
    </rPh>
    <phoneticPr fontId="4"/>
  </si>
  <si>
    <t>２兼</t>
    <rPh sb="1" eb="2">
      <t>ケン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</si>
  <si>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</si>
  <si>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</si>
  <si>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昭　35</t>
    <rPh sb="0" eb="1">
      <t>ショウ</t>
    </rPh>
    <phoneticPr fontId="4"/>
  </si>
  <si>
    <t>平　　2</t>
    <rPh sb="0" eb="1">
      <t>ヒラ</t>
    </rPh>
    <phoneticPr fontId="4"/>
  </si>
  <si>
    <t>資料：農林水産省「農林業センサス」　</t>
    <rPh sb="0" eb="2">
      <t>シリョウ</t>
    </rPh>
    <rPh sb="3" eb="5">
      <t>ノウリン</t>
    </rPh>
    <rPh sb="5" eb="7">
      <t>スイサン</t>
    </rPh>
    <rPh sb="7" eb="8">
      <t>ショウ</t>
    </rPh>
    <rPh sb="9" eb="12">
      <t>ノウリンギョウ</t>
    </rPh>
    <phoneticPr fontId="4"/>
  </si>
  <si>
    <t xml:space="preserve">  注）平成１７年以降は調査内容が変更され販売農家が対象</t>
    <rPh sb="2" eb="3">
      <t>チュウ</t>
    </rPh>
    <rPh sb="4" eb="6">
      <t>ヘイセイ</t>
    </rPh>
    <rPh sb="8" eb="9">
      <t>ネン</t>
    </rPh>
    <rPh sb="9" eb="11">
      <t>イコウ</t>
    </rPh>
    <rPh sb="12" eb="14">
      <t>チョウサ</t>
    </rPh>
    <rPh sb="14" eb="16">
      <t>ナイヨウ</t>
    </rPh>
    <rPh sb="17" eb="19">
      <t>ヘンコウ</t>
    </rPh>
    <rPh sb="21" eb="23">
      <t>ハンバイ</t>
    </rPh>
    <rPh sb="23" eb="25">
      <t>ノウカ</t>
    </rPh>
    <rPh sb="26" eb="28">
      <t>タイショウ</t>
    </rPh>
    <phoneticPr fontId="4"/>
  </si>
  <si>
    <t>　※ 経営耕地面積が0.3ha未満で、調査日前1年間の農産物販売額が50万円以上あった農家</t>
    <rPh sb="3" eb="5">
      <t>ケイエイ</t>
    </rPh>
    <rPh sb="5" eb="7">
      <t>コウチ</t>
    </rPh>
    <rPh sb="7" eb="9">
      <t>メンセキ</t>
    </rPh>
    <rPh sb="15" eb="17">
      <t>ミマン</t>
    </rPh>
    <rPh sb="19" eb="22">
      <t>チョウサビ</t>
    </rPh>
    <rPh sb="22" eb="23">
      <t>マエ</t>
    </rPh>
    <rPh sb="24" eb="26">
      <t>ネンカン</t>
    </rPh>
    <rPh sb="27" eb="30">
      <t>ノウサンブツ</t>
    </rPh>
    <rPh sb="30" eb="32">
      <t>ハンバイ</t>
    </rPh>
    <rPh sb="32" eb="33">
      <t>ガク</t>
    </rPh>
    <rPh sb="36" eb="38">
      <t>マンエン</t>
    </rPh>
    <rPh sb="38" eb="40">
      <t>イジョウ</t>
    </rPh>
    <rPh sb="43" eb="45">
      <t>ノウカ</t>
    </rPh>
    <phoneticPr fontId="4"/>
  </si>
  <si>
    <t xml:space="preserve"> - </t>
  </si>
  <si>
    <t>旧南畑村</t>
    <rPh sb="0" eb="1">
      <t>キュウ</t>
    </rPh>
    <rPh sb="1" eb="2">
      <t>ナン</t>
    </rPh>
    <rPh sb="2" eb="3">
      <t>バタ</t>
    </rPh>
    <rPh sb="3" eb="4">
      <t>ムラ</t>
    </rPh>
    <phoneticPr fontId="4"/>
  </si>
  <si>
    <t>-</t>
    <phoneticPr fontId="4"/>
  </si>
  <si>
    <t>旧鶴瀬村</t>
    <rPh sb="0" eb="1">
      <t>キュウ</t>
    </rPh>
    <rPh sb="1" eb="3">
      <t>ツルセ</t>
    </rPh>
    <rPh sb="3" eb="4">
      <t>ムラ</t>
    </rPh>
    <phoneticPr fontId="4"/>
  </si>
  <si>
    <t>旧水谷村</t>
    <rPh sb="0" eb="1">
      <t>キュウ</t>
    </rPh>
    <rPh sb="1" eb="3">
      <t>ミズタニ</t>
    </rPh>
    <rPh sb="3" eb="4">
      <t>ムラ</t>
    </rPh>
    <phoneticPr fontId="4"/>
  </si>
  <si>
    <t>平　27</t>
    <rPh sb="0" eb="1">
      <t>ヒラ</t>
    </rPh>
    <phoneticPr fontId="4"/>
  </si>
  <si>
    <t>-</t>
  </si>
  <si>
    <t>平　22</t>
    <rPh sb="0" eb="1">
      <t>ヒラ</t>
    </rPh>
    <phoneticPr fontId="4"/>
  </si>
  <si>
    <t>平　17</t>
    <rPh sb="0" eb="1">
      <t>ヒラ</t>
    </rPh>
    <phoneticPr fontId="4"/>
  </si>
  <si>
    <t xml:space="preserve">- </t>
  </si>
  <si>
    <t>平　12</t>
    <rPh sb="0" eb="1">
      <t>ヒラ</t>
    </rPh>
    <phoneticPr fontId="4"/>
  </si>
  <si>
    <t>平　7</t>
    <rPh sb="0" eb="1">
      <t>ヒラ</t>
    </rPh>
    <phoneticPr fontId="4"/>
  </si>
  <si>
    <t>平　2</t>
    <rPh sb="0" eb="1">
      <t>ヒラ</t>
    </rPh>
    <phoneticPr fontId="4"/>
  </si>
  <si>
    <t>昭　60</t>
    <rPh sb="0" eb="1">
      <t>アキラ</t>
    </rPh>
    <phoneticPr fontId="4"/>
  </si>
  <si>
    <t>昭　55</t>
    <rPh sb="0" eb="1">
      <t>アキラ</t>
    </rPh>
    <phoneticPr fontId="4"/>
  </si>
  <si>
    <t>昭　50</t>
    <rPh sb="0" eb="1">
      <t>アキラ</t>
    </rPh>
    <phoneticPr fontId="4"/>
  </si>
  <si>
    <t>昭　45</t>
    <rPh sb="0" eb="1">
      <t>アキラ</t>
    </rPh>
    <phoneticPr fontId="4"/>
  </si>
  <si>
    <t>昭　40</t>
    <rPh sb="0" eb="1">
      <t>アキラ</t>
    </rPh>
    <phoneticPr fontId="4"/>
  </si>
  <si>
    <t>3.0ha以上</t>
    <rPh sb="5" eb="7">
      <t>イジョウ</t>
    </rPh>
    <phoneticPr fontId="4"/>
  </si>
  <si>
    <t>2.0～3.0</t>
    <phoneticPr fontId="4"/>
  </si>
  <si>
    <t>1.5～2.0</t>
    <phoneticPr fontId="4"/>
  </si>
  <si>
    <t>1.0～1.5</t>
    <phoneticPr fontId="4"/>
  </si>
  <si>
    <t>0.5～1.0</t>
    <phoneticPr fontId="4"/>
  </si>
  <si>
    <t>0.3～0.5</t>
    <phoneticPr fontId="4"/>
  </si>
  <si>
    <r>
      <rPr>
        <vertAlign val="superscript"/>
        <sz val="10"/>
        <rFont val="HGPｺﾞｼｯｸM"/>
        <family val="3"/>
        <charset val="128"/>
      </rPr>
      <t>※</t>
    </r>
    <r>
      <rPr>
        <sz val="10"/>
        <rFont val="HGPｺﾞｼｯｸM"/>
        <family val="3"/>
        <charset val="128"/>
      </rPr>
      <t>0.3ha
未満</t>
    </r>
    <rPh sb="7" eb="9">
      <t>ミマン</t>
    </rPh>
    <phoneticPr fontId="4"/>
  </si>
  <si>
    <t>計</t>
    <rPh sb="0" eb="1">
      <t>ケイ</t>
    </rPh>
    <phoneticPr fontId="4"/>
  </si>
  <si>
    <t>地区</t>
    <rPh sb="0" eb="2">
      <t>チク</t>
    </rPh>
    <phoneticPr fontId="4"/>
  </si>
  <si>
    <t>2 地区別・経営耕地面積規模別、販売農家数の推移</t>
    <rPh sb="2" eb="4">
      <t>チク</t>
    </rPh>
    <rPh sb="4" eb="5">
      <t>ベツ</t>
    </rPh>
    <rPh sb="6" eb="8">
      <t>ケイエイ</t>
    </rPh>
    <rPh sb="8" eb="10">
      <t>コウチ</t>
    </rPh>
    <rPh sb="10" eb="12">
      <t>メンセキ</t>
    </rPh>
    <rPh sb="12" eb="14">
      <t>キボ</t>
    </rPh>
    <rPh sb="14" eb="15">
      <t>ベツ</t>
    </rPh>
    <rPh sb="16" eb="18">
      <t>ハンバイ</t>
    </rPh>
    <rPh sb="18" eb="20">
      <t>ノウカ</t>
    </rPh>
    <rPh sb="20" eb="21">
      <t>スウ</t>
    </rPh>
    <rPh sb="22" eb="24">
      <t>スイイ</t>
    </rPh>
    <phoneticPr fontId="4"/>
  </si>
  <si>
    <t>樹園地</t>
    <rPh sb="0" eb="1">
      <t>ジュ</t>
    </rPh>
    <rPh sb="1" eb="2">
      <t>エン</t>
    </rPh>
    <rPh sb="2" eb="3">
      <t>チ</t>
    </rPh>
    <phoneticPr fontId="4"/>
  </si>
  <si>
    <t>総　数</t>
    <rPh sb="0" eb="1">
      <t>ソウ</t>
    </rPh>
    <rPh sb="2" eb="3">
      <t>スウ</t>
    </rPh>
    <phoneticPr fontId="4"/>
  </si>
  <si>
    <t>農家数（戸）</t>
    <rPh sb="0" eb="1">
      <t>ノウ</t>
    </rPh>
    <rPh sb="1" eb="2">
      <t>イエ</t>
    </rPh>
    <rPh sb="2" eb="3">
      <t>スウ</t>
    </rPh>
    <rPh sb="4" eb="5">
      <t>コ</t>
    </rPh>
    <phoneticPr fontId="4"/>
  </si>
  <si>
    <t>各年2月1日現在</t>
    <rPh sb="0" eb="1">
      <t>カク</t>
    </rPh>
    <rPh sb="1" eb="2">
      <t>ネン</t>
    </rPh>
    <rPh sb="2" eb="3">
      <t>ヘイネン</t>
    </rPh>
    <rPh sb="3" eb="4">
      <t>ガツ</t>
    </rPh>
    <rPh sb="5" eb="6">
      <t>ニチ</t>
    </rPh>
    <rPh sb="6" eb="8">
      <t>ゲンザイ</t>
    </rPh>
    <phoneticPr fontId="4"/>
  </si>
  <si>
    <t>3 地区別、販売農家数及び経営耕地状況の推移</t>
    <rPh sb="2" eb="4">
      <t>チク</t>
    </rPh>
    <rPh sb="4" eb="5">
      <t>ベツ</t>
    </rPh>
    <rPh sb="6" eb="8">
      <t>ハンバイ</t>
    </rPh>
    <rPh sb="8" eb="10">
      <t>ノウカ</t>
    </rPh>
    <rPh sb="10" eb="11">
      <t>スウ</t>
    </rPh>
    <rPh sb="11" eb="12">
      <t>オヨ</t>
    </rPh>
    <rPh sb="13" eb="15">
      <t>ケイエイ</t>
    </rPh>
    <rPh sb="15" eb="17">
      <t>コウチ</t>
    </rPh>
    <rPh sb="17" eb="19">
      <t>ジョウキョウ</t>
    </rPh>
    <rPh sb="20" eb="22">
      <t>スイイ</t>
    </rPh>
    <phoneticPr fontId="4"/>
  </si>
  <si>
    <t>農家数（戸）</t>
    <rPh sb="0" eb="2">
      <t>ノウカ</t>
    </rPh>
    <rPh sb="2" eb="3">
      <t>スウ</t>
    </rPh>
    <rPh sb="4" eb="5">
      <t>コ</t>
    </rPh>
    <phoneticPr fontId="4"/>
  </si>
  <si>
    <t>その他の畜産</t>
    <rPh sb="2" eb="3">
      <t>タ</t>
    </rPh>
    <rPh sb="4" eb="6">
      <t>チクサン</t>
    </rPh>
    <phoneticPr fontId="4"/>
  </si>
  <si>
    <t>養豚</t>
    <rPh sb="0" eb="2">
      <t>ヨウトン</t>
    </rPh>
    <phoneticPr fontId="4"/>
  </si>
  <si>
    <t>酪農</t>
    <rPh sb="0" eb="2">
      <t>ラクノウ</t>
    </rPh>
    <phoneticPr fontId="4"/>
  </si>
  <si>
    <t>その他の作物</t>
    <rPh sb="2" eb="3">
      <t>タ</t>
    </rPh>
    <rPh sb="4" eb="6">
      <t>サクモツ</t>
    </rPh>
    <phoneticPr fontId="4"/>
  </si>
  <si>
    <t>花き・花木</t>
    <rPh sb="0" eb="1">
      <t>ハナ</t>
    </rPh>
    <rPh sb="3" eb="4">
      <t>ハナ</t>
    </rPh>
    <rPh sb="4" eb="5">
      <t>キ</t>
    </rPh>
    <phoneticPr fontId="4"/>
  </si>
  <si>
    <t>種　類</t>
    <rPh sb="0" eb="1">
      <t>タネ</t>
    </rPh>
    <rPh sb="2" eb="3">
      <t>タグイ</t>
    </rPh>
    <phoneticPr fontId="4"/>
  </si>
  <si>
    <t>野菜・果樹類</t>
    <rPh sb="0" eb="2">
      <t>ヤサイ</t>
    </rPh>
    <rPh sb="3" eb="5">
      <t>カジュ</t>
    </rPh>
    <rPh sb="5" eb="6">
      <t>ルイ</t>
    </rPh>
    <phoneticPr fontId="4"/>
  </si>
  <si>
    <t>工芸農作物</t>
    <rPh sb="0" eb="2">
      <t>コウゲイ</t>
    </rPh>
    <rPh sb="2" eb="5">
      <t>ノウサクモツ</t>
    </rPh>
    <phoneticPr fontId="4"/>
  </si>
  <si>
    <t>雑穀・いも類・豆類</t>
    <rPh sb="0" eb="2">
      <t>ザッコク</t>
    </rPh>
    <rPh sb="5" eb="6">
      <t>ルイ</t>
    </rPh>
    <rPh sb="7" eb="8">
      <t>マメ</t>
    </rPh>
    <rPh sb="8" eb="9">
      <t>ルイ</t>
    </rPh>
    <phoneticPr fontId="4"/>
  </si>
  <si>
    <t>麦類</t>
    <rPh sb="0" eb="2">
      <t>ムギルイ</t>
    </rPh>
    <phoneticPr fontId="4"/>
  </si>
  <si>
    <t>稲</t>
    <rPh sb="0" eb="1">
      <t>イネ</t>
    </rPh>
    <phoneticPr fontId="4"/>
  </si>
  <si>
    <t>平成27年2月1日現在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</si>
  <si>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4 農業経営組織別販売農家数</t>
    <rPh sb="2" eb="4">
      <t>ノウギョウ</t>
    </rPh>
    <rPh sb="4" eb="6">
      <t>ケイエイ</t>
    </rPh>
    <rPh sb="6" eb="8">
      <t>ソシキ</t>
    </rPh>
    <rPh sb="8" eb="9">
      <t>ベツ</t>
    </rPh>
    <rPh sb="9" eb="11">
      <t>ハンバイ</t>
    </rPh>
    <rPh sb="11" eb="13">
      <t>ノウカ</t>
    </rPh>
    <rPh sb="13" eb="14">
      <t>カズ</t>
    </rPh>
    <phoneticPr fontId="4"/>
  </si>
  <si>
    <t>`</t>
    <phoneticPr fontId="4"/>
  </si>
  <si>
    <t>資料：埼玉県統計年鑑5-2表（県農業政策課）</t>
    <rPh sb="0" eb="2">
      <t>シリョウ</t>
    </rPh>
    <rPh sb="3" eb="6">
      <t>サイタマケン</t>
    </rPh>
    <rPh sb="6" eb="10">
      <t>トウケイネンカン</t>
    </rPh>
    <rPh sb="13" eb="14">
      <t>ヒョウ</t>
    </rPh>
    <rPh sb="15" eb="16">
      <t>ケン</t>
    </rPh>
    <rPh sb="16" eb="18">
      <t>ノウギョウ</t>
    </rPh>
    <rPh sb="18" eb="21">
      <t>セイサクカ</t>
    </rPh>
    <phoneticPr fontId="4"/>
  </si>
  <si>
    <t>平　11</t>
    <rPh sb="0" eb="1">
      <t>ヘイ</t>
    </rPh>
    <phoneticPr fontId="4"/>
  </si>
  <si>
    <t>その他のレジャー施設</t>
    <rPh sb="2" eb="3">
      <t>タ</t>
    </rPh>
    <rPh sb="8" eb="10">
      <t>シセツ</t>
    </rPh>
    <phoneticPr fontId="4"/>
  </si>
  <si>
    <t>流通業務
等施設</t>
    <rPh sb="0" eb="2">
      <t>リュウツウ</t>
    </rPh>
    <rPh sb="2" eb="4">
      <t>ギョウム</t>
    </rPh>
    <rPh sb="5" eb="6">
      <t>ナド</t>
    </rPh>
    <rPh sb="6" eb="8">
      <t>シセツ</t>
    </rPh>
    <phoneticPr fontId="4"/>
  </si>
  <si>
    <t>店舗等
施設</t>
    <rPh sb="0" eb="2">
      <t>テンポ</t>
    </rPh>
    <rPh sb="2" eb="3">
      <t>ナド</t>
    </rPh>
    <rPh sb="4" eb="6">
      <t>シセツ</t>
    </rPh>
    <phoneticPr fontId="4"/>
  </si>
  <si>
    <t>官公署・
病院等
公的施設</t>
    <rPh sb="0" eb="3">
      <t>カンコウショ</t>
    </rPh>
    <rPh sb="5" eb="7">
      <t>ビョウイン</t>
    </rPh>
    <rPh sb="7" eb="8">
      <t>ナド</t>
    </rPh>
    <rPh sb="9" eb="11">
      <t>コウテキ</t>
    </rPh>
    <rPh sb="11" eb="13">
      <t>シセツ</t>
    </rPh>
    <phoneticPr fontId="4"/>
  </si>
  <si>
    <t>道水路　　鉄道敷地</t>
    <rPh sb="0" eb="1">
      <t>ドウ</t>
    </rPh>
    <rPh sb="1" eb="3">
      <t>スイロ</t>
    </rPh>
    <rPh sb="5" eb="7">
      <t>テツドウ</t>
    </rPh>
    <rPh sb="7" eb="9">
      <t>シキチ</t>
    </rPh>
    <phoneticPr fontId="4"/>
  </si>
  <si>
    <t>公園・運動場用地</t>
    <rPh sb="0" eb="2">
      <t>コウエン</t>
    </rPh>
    <rPh sb="3" eb="5">
      <t>ウンドウ</t>
    </rPh>
    <rPh sb="5" eb="6">
      <t>ジョウ</t>
    </rPh>
    <rPh sb="6" eb="8">
      <t>ヨウチ</t>
    </rPh>
    <phoneticPr fontId="4"/>
  </si>
  <si>
    <t>学校用地</t>
    <rPh sb="0" eb="2">
      <t>ガッコウ</t>
    </rPh>
    <rPh sb="2" eb="4">
      <t>ヨウチ</t>
    </rPh>
    <phoneticPr fontId="4"/>
  </si>
  <si>
    <t>その他の
住宅</t>
    <rPh sb="2" eb="3">
      <t>タ</t>
    </rPh>
    <rPh sb="5" eb="7">
      <t>ジュウタク</t>
    </rPh>
    <phoneticPr fontId="4"/>
  </si>
  <si>
    <t>一般個人
住宅</t>
    <rPh sb="0" eb="2">
      <t>イッパン</t>
    </rPh>
    <rPh sb="2" eb="4">
      <t>コジン</t>
    </rPh>
    <rPh sb="5" eb="7">
      <t>ジュウタク</t>
    </rPh>
    <phoneticPr fontId="4"/>
  </si>
  <si>
    <t>農家住宅</t>
    <rPh sb="0" eb="2">
      <t>ノウカ</t>
    </rPh>
    <rPh sb="2" eb="4">
      <t>ジュウタク</t>
    </rPh>
    <phoneticPr fontId="4"/>
  </si>
  <si>
    <t>その他
不明</t>
    <rPh sb="2" eb="3">
      <t>タ</t>
    </rPh>
    <rPh sb="4" eb="6">
      <t>フメイ</t>
    </rPh>
    <phoneticPr fontId="4"/>
  </si>
  <si>
    <t>植　林</t>
    <rPh sb="0" eb="1">
      <t>ショク</t>
    </rPh>
    <rPh sb="2" eb="3">
      <t>ハヤシ</t>
    </rPh>
    <phoneticPr fontId="4"/>
  </si>
  <si>
    <t>その他の
業務用地</t>
    <rPh sb="2" eb="3">
      <t>タ</t>
    </rPh>
    <rPh sb="5" eb="7">
      <t>ギョウム</t>
    </rPh>
    <rPh sb="7" eb="9">
      <t>ヨウチ</t>
    </rPh>
    <rPh sb="8" eb="9">
      <t>セヨウ</t>
    </rPh>
    <phoneticPr fontId="4"/>
  </si>
  <si>
    <t xml:space="preserve"> 商業サービス等用地</t>
    <rPh sb="1" eb="3">
      <t>ショウギョウ</t>
    </rPh>
    <rPh sb="7" eb="8">
      <t>ナド</t>
    </rPh>
    <rPh sb="8" eb="9">
      <t>ヨウ</t>
    </rPh>
    <rPh sb="9" eb="10">
      <t>チ</t>
    </rPh>
    <phoneticPr fontId="4"/>
  </si>
  <si>
    <t>工鉱業
（工場）用地</t>
    <rPh sb="0" eb="1">
      <t>コウ</t>
    </rPh>
    <rPh sb="1" eb="3">
      <t>コウギョウ</t>
    </rPh>
    <rPh sb="5" eb="7">
      <t>コウジョウ</t>
    </rPh>
    <rPh sb="8" eb="10">
      <t>ヨウチ</t>
    </rPh>
    <phoneticPr fontId="4"/>
  </si>
  <si>
    <t xml:space="preserve"> 公的施設用地</t>
    <rPh sb="1" eb="3">
      <t>コウテキ</t>
    </rPh>
    <rPh sb="3" eb="5">
      <t>シセツ</t>
    </rPh>
    <rPh sb="5" eb="7">
      <t>ヨウチ</t>
    </rPh>
    <phoneticPr fontId="4"/>
  </si>
  <si>
    <t xml:space="preserve"> 住宅用地</t>
    <rPh sb="1" eb="3">
      <t>ジュウタク</t>
    </rPh>
    <rPh sb="3" eb="5">
      <t>ヨウチ</t>
    </rPh>
    <phoneticPr fontId="4"/>
  </si>
  <si>
    <t>用　　　　　　　　　　途　　　　　　　　　　別</t>
    <rPh sb="0" eb="1">
      <t>ヨウ</t>
    </rPh>
    <rPh sb="11" eb="12">
      <t>ト</t>
    </rPh>
    <rPh sb="22" eb="23">
      <t>ベツ</t>
    </rPh>
    <phoneticPr fontId="4"/>
  </si>
  <si>
    <t>潰廃
（転用）　　面積総数</t>
    <rPh sb="0" eb="1">
      <t>ツブ</t>
    </rPh>
    <rPh sb="1" eb="2">
      <t>ハイ</t>
    </rPh>
    <rPh sb="4" eb="6">
      <t>テンヨウ</t>
    </rPh>
    <rPh sb="9" eb="11">
      <t>メンセキ</t>
    </rPh>
    <rPh sb="11" eb="13">
      <t>ソウスウ</t>
    </rPh>
    <phoneticPr fontId="4"/>
  </si>
  <si>
    <t>年　　次</t>
    <rPh sb="0" eb="1">
      <t>トシ</t>
    </rPh>
    <rPh sb="3" eb="4">
      <t>ツギ</t>
    </rPh>
    <phoneticPr fontId="4"/>
  </si>
  <si>
    <t xml:space="preserve">単位 ： a  </t>
    <rPh sb="0" eb="2">
      <t>タンイ</t>
    </rPh>
    <phoneticPr fontId="4"/>
  </si>
  <si>
    <t>5 用途別農地潰廃（転用）状況の推移</t>
    <rPh sb="2" eb="4">
      <t>ヨウト</t>
    </rPh>
    <rPh sb="4" eb="5">
      <t>ベツ</t>
    </rPh>
    <rPh sb="5" eb="7">
      <t>ノウチ</t>
    </rPh>
    <rPh sb="7" eb="8">
      <t>ツブ</t>
    </rPh>
    <rPh sb="8" eb="9">
      <t>ハイ</t>
    </rPh>
    <rPh sb="10" eb="12">
      <t>テンヨウ</t>
    </rPh>
    <rPh sb="13" eb="15">
      <t>ジョウキョウ</t>
    </rPh>
    <rPh sb="16" eb="18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</si>
</sst>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176" formatCode="#,##0.0;&quot;△ &quot;#,##0.0"/>
    <numFmt numFmtId="177" formatCode="#,##0.0_);[Red]\(#,##0.0\)"/>
    <numFmt numFmtId="178" formatCode="#,##0.0_ ;[Red]\-#,##0.0\ "/>
    <numFmt numFmtId="179" formatCode="#,##0.0;[Red]\-#,##0.0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48">
    <xf numFmtId="0" fontId="0" fillId="0" borderId="0" xfId="0">
      <alignment vertical="center"/>
    </xf>
    <xf numFmtId="176" fontId="3" fillId="0" borderId="0" xfId="1" applyNumberFormat="1" applyFont="1" applyBorder="1" applyAlignment="1">
      <alignment horizontal="left" vertical="center"/>
    </xf>
    <xf numFmtId="176" fontId="3" fillId="0" borderId="0" xfId="1" applyNumberFormat="1" applyFont="1" applyAlignment="1">
      <alignment vertical="center"/>
    </xf>
    <xf numFmtId="0" fontId="5" fillId="0" borderId="0" xfId="1" applyFont="1" applyBorder="1" applyAlignment="1">
      <alignment horizontal="left" vertical="center" indent="1"/>
    </xf>
    <xf numFmtId="0" fontId="5" fillId="0" borderId="0" xfId="1" applyFont="1" applyBorder="1" applyAlignment="1"/>
    <xf numFmtId="0" fontId="3" fillId="0" borderId="0" xfId="1" applyFont="1" applyBorder="1" applyAlignment="1"/>
    <xf numFmtId="0" fontId="6" fillId="0" borderId="1" xfId="1" applyFont="1" applyBorder="1" applyAlignment="1"/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right" vertical="center"/>
    </xf>
    <xf numFmtId="0" fontId="6" fillId="0" borderId="0" xfId="1" applyFont="1" applyBorder="1" applyAlignment="1"/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distributed"/>
    </xf>
    <xf numFmtId="0" fontId="6" fillId="0" borderId="6" xfId="1" applyFont="1" applyBorder="1" applyAlignment="1">
      <alignment horizontal="distributed" vertical="distributed"/>
    </xf>
    <xf numFmtId="0" fontId="6" fillId="0" borderId="6" xfId="1" applyFont="1" applyFill="1" applyBorder="1" applyAlignment="1">
      <alignment horizontal="distributed" vertical="distributed"/>
    </xf>
    <xf numFmtId="0" fontId="6" fillId="0" borderId="0" xfId="1" applyFont="1" applyBorder="1" applyAlignment="1">
      <alignment horizontal="right" vertical="center"/>
    </xf>
    <xf numFmtId="38" fontId="6" fillId="0" borderId="8" xfId="2" applyNumberFormat="1" applyFont="1" applyBorder="1" applyAlignment="1">
      <alignment horizontal="right" vertical="center"/>
    </xf>
    <xf numFmtId="38" fontId="6" fillId="0" borderId="0" xfId="2" applyNumberFormat="1" applyFont="1" applyBorder="1" applyAlignment="1">
      <alignment horizontal="right" vertical="center"/>
    </xf>
    <xf numFmtId="38" fontId="6" fillId="0" borderId="0" xfId="2" applyNumberFormat="1" applyFont="1" applyFill="1" applyBorder="1" applyAlignment="1">
      <alignment horizontal="right" vertical="center"/>
    </xf>
    <xf numFmtId="38" fontId="6" fillId="0" borderId="9" xfId="2" applyNumberFormat="1" applyFont="1" applyBorder="1" applyAlignment="1">
      <alignment horizontal="right" vertical="center"/>
    </xf>
    <xf numFmtId="38" fontId="6" fillId="0" borderId="9" xfId="2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10" xfId="1" applyFont="1" applyFill="1" applyBorder="1" applyAlignment="1">
      <alignment horizontal="right" vertical="center"/>
    </xf>
    <xf numFmtId="0" fontId="6" fillId="0" borderId="11" xfId="1" applyFont="1" applyFill="1" applyBorder="1" applyAlignment="1">
      <alignment horizontal="right" vertical="center"/>
    </xf>
    <xf numFmtId="38" fontId="6" fillId="0" borderId="1" xfId="2" applyNumberFormat="1" applyFont="1" applyFill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right"/>
    </xf>
    <xf numFmtId="0" fontId="6" fillId="0" borderId="0" xfId="1" applyFont="1" applyBorder="1" applyAlignment="1">
      <alignment vertical="center"/>
    </xf>
    <xf numFmtId="0" fontId="3" fillId="0" borderId="0" xfId="1" applyFont="1" applyFill="1" applyBorder="1" applyAlignment="1"/>
    <xf numFmtId="0" fontId="3" fillId="0" borderId="0" xfId="1" applyFont="1" applyBorder="1" applyAlignment="1">
      <alignment horizontal="right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42" fontId="6" fillId="0" borderId="2" xfId="1" applyNumberFormat="1" applyFont="1" applyBorder="1" applyAlignment="1">
      <alignment horizontal="center" vertical="center"/>
    </xf>
    <xf numFmtId="42" fontId="6" fillId="0" borderId="5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distributed"/>
    </xf>
    <xf numFmtId="0" fontId="6" fillId="0" borderId="6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0" borderId="0" xfId="1" applyFont="1" applyBorder="1" applyAlignment="1">
      <alignment wrapText="1"/>
    </xf>
    <xf numFmtId="0" fontId="6" fillId="0" borderId="1" xfId="1" applyFont="1" applyFill="1" applyBorder="1" applyAlignment="1">
      <alignment horizontal="right"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12" xfId="1" applyFont="1" applyBorder="1" applyAlignment="1">
      <alignment horizontal="distributed" vertical="center" indent="1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6" fillId="0" borderId="13" xfId="1" applyFont="1" applyBorder="1" applyAlignment="1">
      <alignment horizontal="distributed" vertical="center" indent="1"/>
    </xf>
    <xf numFmtId="0" fontId="6" fillId="0" borderId="10" xfId="1" applyFont="1" applyBorder="1" applyAlignment="1">
      <alignment horizontal="center" vertical="center"/>
    </xf>
    <xf numFmtId="0" fontId="7" fillId="0" borderId="14" xfId="1" applyFont="1" applyFill="1" applyBorder="1" applyAlignment="1">
      <alignment horizontal="right" vertical="center" wrapText="1"/>
    </xf>
    <xf numFmtId="0" fontId="7" fillId="0" borderId="14" xfId="1" applyFont="1" applyBorder="1" applyAlignment="1">
      <alignment horizontal="right" vertical="center" wrapText="1"/>
    </xf>
    <xf numFmtId="0" fontId="7" fillId="0" borderId="14" xfId="1" applyFont="1" applyBorder="1" applyAlignment="1">
      <alignment horizontal="right" vertical="center"/>
    </xf>
    <xf numFmtId="0" fontId="7" fillId="0" borderId="15" xfId="1" applyFont="1" applyBorder="1" applyAlignment="1">
      <alignment horizontal="distributed" vertical="center" indent="1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Fill="1" applyBorder="1" applyAlignment="1">
      <alignment horizontal="right" vertical="center" wrapText="1"/>
    </xf>
    <xf numFmtId="0" fontId="6" fillId="0" borderId="17" xfId="1" applyFont="1" applyBorder="1" applyAlignment="1">
      <alignment horizontal="right" vertical="center" wrapText="1"/>
    </xf>
    <xf numFmtId="0" fontId="6" fillId="0" borderId="17" xfId="1" applyFont="1" applyBorder="1" applyAlignment="1">
      <alignment horizontal="right" vertical="center"/>
    </xf>
    <xf numFmtId="0" fontId="6" fillId="0" borderId="3" xfId="1" applyFont="1" applyBorder="1" applyAlignment="1">
      <alignment horizontal="distributed" vertical="center" indent="1"/>
    </xf>
    <xf numFmtId="0" fontId="6" fillId="0" borderId="18" xfId="1" applyFont="1" applyBorder="1" applyAlignment="1">
      <alignment horizontal="center" vertical="center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wrapText="1"/>
    </xf>
    <xf numFmtId="0" fontId="6" fillId="0" borderId="17" xfId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distributed" vertical="center" indent="1"/>
    </xf>
    <xf numFmtId="0" fontId="6" fillId="0" borderId="18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distributed" vertical="center" indent="1"/>
    </xf>
    <xf numFmtId="0" fontId="6" fillId="0" borderId="10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right" vertical="center"/>
    </xf>
    <xf numFmtId="0" fontId="7" fillId="0" borderId="15" xfId="1" applyFont="1" applyFill="1" applyBorder="1" applyAlignment="1">
      <alignment horizontal="distributed" vertical="center" indent="1"/>
    </xf>
    <xf numFmtId="0" fontId="6" fillId="0" borderId="16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38" fontId="6" fillId="0" borderId="1" xfId="2" applyFont="1" applyFill="1" applyBorder="1" applyAlignment="1">
      <alignment vertical="center"/>
    </xf>
    <xf numFmtId="38" fontId="6" fillId="0" borderId="21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vertical="center"/>
    </xf>
    <xf numFmtId="38" fontId="6" fillId="0" borderId="9" xfId="2" applyFont="1" applyBorder="1" applyAlignment="1">
      <alignment horizontal="right" vertical="center"/>
    </xf>
    <xf numFmtId="38" fontId="7" fillId="0" borderId="0" xfId="2" applyFont="1" applyFill="1" applyBorder="1" applyAlignment="1">
      <alignment vertical="center"/>
    </xf>
    <xf numFmtId="38" fontId="7" fillId="0" borderId="9" xfId="2" applyFont="1" applyBorder="1" applyAlignment="1">
      <alignment horizontal="right" vertical="center"/>
    </xf>
    <xf numFmtId="38" fontId="6" fillId="0" borderId="17" xfId="2" applyFont="1" applyFill="1" applyBorder="1" applyAlignment="1">
      <alignment vertical="center"/>
    </xf>
    <xf numFmtId="38" fontId="6" fillId="0" borderId="4" xfId="2" applyFont="1" applyFill="1" applyBorder="1" applyAlignment="1">
      <alignment horizontal="right" vertical="center"/>
    </xf>
    <xf numFmtId="38" fontId="7" fillId="0" borderId="14" xfId="2" applyFont="1" applyBorder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38" fontId="7" fillId="0" borderId="14" xfId="2" applyFont="1" applyFill="1" applyBorder="1" applyAlignment="1">
      <alignment vertical="center"/>
    </xf>
    <xf numFmtId="38" fontId="7" fillId="0" borderId="8" xfId="2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distributed"/>
    </xf>
    <xf numFmtId="0" fontId="6" fillId="0" borderId="3" xfId="1" applyNumberFormat="1" applyFont="1" applyBorder="1" applyAlignment="1">
      <alignment horizontal="distributed" vertical="center" indent="2"/>
    </xf>
    <xf numFmtId="0" fontId="6" fillId="0" borderId="22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distributed"/>
    </xf>
    <xf numFmtId="0" fontId="6" fillId="0" borderId="23" xfId="1" applyNumberFormat="1" applyFont="1" applyBorder="1" applyAlignment="1">
      <alignment horizontal="distributed" vertical="center" indent="2"/>
    </xf>
    <xf numFmtId="0" fontId="6" fillId="0" borderId="24" xfId="1" applyFont="1" applyBorder="1" applyAlignment="1">
      <alignment horizontal="center" vertical="center"/>
    </xf>
    <xf numFmtId="0" fontId="7" fillId="0" borderId="1" xfId="1" applyFont="1" applyBorder="1" applyAlignment="1">
      <alignment horizontal="left"/>
    </xf>
    <xf numFmtId="0" fontId="6" fillId="0" borderId="25" xfId="1" applyFont="1" applyBorder="1" applyAlignment="1">
      <alignment horizontal="right"/>
    </xf>
    <xf numFmtId="0" fontId="6" fillId="0" borderId="25" xfId="1" applyFont="1" applyBorder="1" applyAlignment="1"/>
    <xf numFmtId="0" fontId="6" fillId="0" borderId="25" xfId="1" applyFont="1" applyBorder="1" applyAlignment="1">
      <alignment horizontal="left" vertical="center"/>
    </xf>
    <xf numFmtId="38" fontId="6" fillId="0" borderId="26" xfId="2" applyFont="1" applyFill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0" fontId="6" fillId="0" borderId="28" xfId="1" applyFont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29" xfId="1" applyFont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right"/>
    </xf>
    <xf numFmtId="0" fontId="3" fillId="0" borderId="0" xfId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0" xfId="2" applyNumberFormat="1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1" xfId="1" applyNumberFormat="1" applyFont="1" applyBorder="1" applyAlignment="1">
      <alignment horizontal="right" vertical="center"/>
    </xf>
    <xf numFmtId="177" fontId="6" fillId="0" borderId="1" xfId="2" applyNumberFormat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horizontal="right" vertical="center"/>
    </xf>
    <xf numFmtId="179" fontId="6" fillId="0" borderId="1" xfId="2" applyNumberFormat="1" applyFont="1" applyFill="1" applyBorder="1" applyAlignment="1">
      <alignment horizontal="right" vertical="center"/>
    </xf>
    <xf numFmtId="178" fontId="6" fillId="0" borderId="1" xfId="2" applyNumberFormat="1" applyFont="1" applyFill="1" applyBorder="1" applyAlignment="1">
      <alignment horizontal="right" vertical="center"/>
    </xf>
    <xf numFmtId="0" fontId="6" fillId="0" borderId="11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177" fontId="6" fillId="0" borderId="9" xfId="1" applyNumberFormat="1" applyFont="1" applyBorder="1" applyAlignment="1">
      <alignment horizontal="right" vertical="center"/>
    </xf>
    <xf numFmtId="178" fontId="6" fillId="0" borderId="0" xfId="2" applyNumberFormat="1" applyFont="1" applyFill="1" applyBorder="1" applyAlignment="1">
      <alignment vertical="center"/>
    </xf>
    <xf numFmtId="178" fontId="6" fillId="0" borderId="9" xfId="2" applyNumberFormat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left" wrapText="1"/>
    </xf>
    <xf numFmtId="0" fontId="6" fillId="0" borderId="14" xfId="1" applyFont="1" applyFill="1" applyBorder="1" applyAlignment="1">
      <alignment horizontal="left" wrapText="1"/>
    </xf>
    <xf numFmtId="0" fontId="6" fillId="0" borderId="8" xfId="1" applyFont="1" applyFill="1" applyBorder="1" applyAlignment="1">
      <alignment horizontal="left" wrapText="1"/>
    </xf>
    <xf numFmtId="0" fontId="6" fillId="0" borderId="16" xfId="1" applyFont="1" applyFill="1" applyBorder="1" applyAlignment="1">
      <alignment wrapText="1"/>
    </xf>
    <xf numFmtId="0" fontId="6" fillId="0" borderId="14" xfId="1" applyFont="1" applyFill="1" applyBorder="1" applyAlignment="1">
      <alignment wrapText="1"/>
    </xf>
    <xf numFmtId="0" fontId="6" fillId="0" borderId="8" xfId="1" applyFont="1" applyFill="1" applyBorder="1" applyAlignment="1">
      <alignment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178" fontId="6" fillId="0" borderId="1" xfId="2" applyNumberFormat="1" applyFont="1" applyFill="1" applyBorder="1" applyAlignment="1">
      <alignment vertical="center"/>
    </xf>
    <xf numFmtId="0" fontId="6" fillId="0" borderId="1" xfId="1" applyFont="1" applyFill="1" applyBorder="1" applyAlignment="1"/>
    <xf numFmtId="0" fontId="5" fillId="0" borderId="0" xfId="1" applyFont="1" applyBorder="1" applyAlignment="1">
      <alignment horizontal="left" inden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-2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-2-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-2-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32207;&#21209;&#35506;/02_&#24193;&#33294;&#31649;&#29702;&#12539;&#32113;&#35336;G/&#32113;&#35336;&#25285;&#24403;/&#9319;&#12288;&#12381;&#12398;&#20182;&#32113;&#35336;&#24246;&#21209;&#12304;&#27770;&#31639;&#26360;&#21450;&#12403;&#25919;&#24220;&#20849;&#21516;&#12471;&#12473;&#12486;&#12512;&#21547;&#12305;/&#9315;&#32113;&#35336;&#12405;&#12376;&#12415;/R02&#32113;&#35336;&#12405;&#12376;&#12415;/01_&#36039;&#26009;&#25552;&#20379;&#20381;&#38972;/SO&#25522;&#31034;&#29992;&#12487;&#12540;&#12479;&#65288;&#20196;&#21644;&#20803;&#24180;&#29256;&#32113;&#35336;&#12405;&#12376;&#12415;&#65289;/3-2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1"/>
  <sheetViews>
    <sheetView showGridLines="0" zoomScaleNormal="100" zoomScaleSheetLayoutView="100" workbookViewId="0"/>
  </sheetViews>
  <sheetFormatPr defaultRowHeight="13.5"/>
  <cols>
    <col min="1" max="13" width="6.75" style="5" customWidth="1"/>
    <col min="14" max="14" width="6" style="5" customWidth="1"/>
    <col min="15" max="16384" width="9" style="5"/>
  </cols>
  <sheetData>
    <row r="1" spans="1:13" s="2" customFormat="1" ht="13.5" customHeight="1">
      <c r="A1" s="1" t="s">
        <v>0</v>
      </c>
    </row>
    <row r="2" spans="1:13" ht="17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3" s="9" customFormat="1" ht="12.75" thickBot="1">
      <c r="A3" s="6"/>
      <c r="B3" s="6"/>
      <c r="C3" s="6"/>
      <c r="D3" s="6"/>
      <c r="E3" s="6"/>
      <c r="F3" s="7"/>
      <c r="G3" s="7"/>
      <c r="H3" s="6"/>
      <c r="I3" s="6"/>
      <c r="J3" s="6"/>
      <c r="K3" s="6"/>
      <c r="L3" s="6"/>
      <c r="M3" s="8" t="s">
        <v>2</v>
      </c>
    </row>
    <row r="4" spans="1:13" s="9" customFormat="1" ht="18.75" customHeight="1">
      <c r="A4" s="31" t="s">
        <v>3</v>
      </c>
      <c r="B4" s="33" t="s">
        <v>4</v>
      </c>
      <c r="C4" s="33"/>
      <c r="D4" s="33"/>
      <c r="E4" s="33"/>
      <c r="F4" s="33" t="s">
        <v>5</v>
      </c>
      <c r="G4" s="33"/>
      <c r="H4" s="33"/>
      <c r="I4" s="33"/>
      <c r="J4" s="33" t="s">
        <v>6</v>
      </c>
      <c r="K4" s="33"/>
      <c r="L4" s="33"/>
      <c r="M4" s="34"/>
    </row>
    <row r="5" spans="1:13" s="9" customFormat="1" ht="18.75" customHeight="1">
      <c r="A5" s="32"/>
      <c r="B5" s="35" t="s">
        <v>7</v>
      </c>
      <c r="C5" s="35" t="s">
        <v>8</v>
      </c>
      <c r="D5" s="35" t="s">
        <v>9</v>
      </c>
      <c r="E5" s="35"/>
      <c r="F5" s="35" t="s">
        <v>7</v>
      </c>
      <c r="G5" s="35"/>
      <c r="H5" s="35" t="s">
        <v>10</v>
      </c>
      <c r="I5" s="35"/>
      <c r="J5" s="36" t="s">
        <v>11</v>
      </c>
      <c r="K5" s="29" t="s">
        <v>12</v>
      </c>
      <c r="L5" s="29" t="s">
        <v>13</v>
      </c>
      <c r="M5" s="30" t="s">
        <v>14</v>
      </c>
    </row>
    <row r="6" spans="1:13" s="9" customFormat="1" ht="18.75" customHeight="1">
      <c r="A6" s="32"/>
      <c r="B6" s="35"/>
      <c r="C6" s="35"/>
      <c r="D6" s="11" t="s">
        <v>15</v>
      </c>
      <c r="E6" s="11" t="s">
        <v>16</v>
      </c>
      <c r="F6" s="12" t="s">
        <v>17</v>
      </c>
      <c r="G6" s="13" t="s">
        <v>18</v>
      </c>
      <c r="H6" s="13" t="s">
        <v>17</v>
      </c>
      <c r="I6" s="13" t="s">
        <v>18</v>
      </c>
      <c r="J6" s="36"/>
      <c r="K6" s="29"/>
      <c r="L6" s="29"/>
      <c r="M6" s="30"/>
    </row>
    <row r="7" spans="1:13" s="9" customFormat="1" ht="22.5" customHeight="1">
      <c r="A7" s="14" t="s">
        <v>19</v>
      </c>
      <c r="B7" s="15">
        <v>1288</v>
      </c>
      <c r="C7" s="16">
        <v>467</v>
      </c>
      <c r="D7" s="16">
        <v>412</v>
      </c>
      <c r="E7" s="16">
        <v>409</v>
      </c>
      <c r="F7" s="16">
        <v>3952</v>
      </c>
      <c r="G7" s="17">
        <v>4072</v>
      </c>
      <c r="H7" s="17">
        <v>1061</v>
      </c>
      <c r="I7" s="17">
        <v>1486</v>
      </c>
      <c r="J7" s="16">
        <v>1357</v>
      </c>
      <c r="K7" s="17">
        <v>681</v>
      </c>
      <c r="L7" s="17">
        <v>9</v>
      </c>
      <c r="M7" s="17">
        <v>667</v>
      </c>
    </row>
    <row r="8" spans="1:13" s="9" customFormat="1" ht="22.5" customHeight="1">
      <c r="A8" s="14">
        <v>40</v>
      </c>
      <c r="B8" s="18">
        <v>1236</v>
      </c>
      <c r="C8" s="16">
        <v>328</v>
      </c>
      <c r="D8" s="16">
        <v>497</v>
      </c>
      <c r="E8" s="16">
        <v>411</v>
      </c>
      <c r="F8" s="16">
        <v>3670</v>
      </c>
      <c r="G8" s="17">
        <v>3772</v>
      </c>
      <c r="H8" s="17">
        <v>1253</v>
      </c>
      <c r="I8" s="17">
        <v>1576</v>
      </c>
      <c r="J8" s="16">
        <v>1271</v>
      </c>
      <c r="K8" s="17">
        <v>686</v>
      </c>
      <c r="L8" s="17">
        <v>18</v>
      </c>
      <c r="M8" s="17">
        <v>565</v>
      </c>
    </row>
    <row r="9" spans="1:13" s="9" customFormat="1" ht="22.5" customHeight="1">
      <c r="A9" s="14">
        <v>45</v>
      </c>
      <c r="B9" s="18">
        <v>1161</v>
      </c>
      <c r="C9" s="16">
        <v>235</v>
      </c>
      <c r="D9" s="17">
        <v>433</v>
      </c>
      <c r="E9" s="17">
        <v>493</v>
      </c>
      <c r="F9" s="17">
        <v>3289</v>
      </c>
      <c r="G9" s="17">
        <v>3392</v>
      </c>
      <c r="H9" s="17">
        <v>1051</v>
      </c>
      <c r="I9" s="17">
        <v>1468</v>
      </c>
      <c r="J9" s="17">
        <v>1178</v>
      </c>
      <c r="K9" s="17">
        <v>709</v>
      </c>
      <c r="L9" s="17">
        <v>15</v>
      </c>
      <c r="M9" s="17">
        <v>454</v>
      </c>
    </row>
    <row r="10" spans="1:13" s="9" customFormat="1" ht="22.5" customHeight="1">
      <c r="A10" s="14">
        <v>50</v>
      </c>
      <c r="B10" s="18">
        <v>1062</v>
      </c>
      <c r="C10" s="16">
        <v>201</v>
      </c>
      <c r="D10" s="17">
        <v>314</v>
      </c>
      <c r="E10" s="17">
        <v>547</v>
      </c>
      <c r="F10" s="17">
        <v>2886</v>
      </c>
      <c r="G10" s="17">
        <v>2884</v>
      </c>
      <c r="H10" s="17">
        <v>870</v>
      </c>
      <c r="I10" s="17">
        <v>1190</v>
      </c>
      <c r="J10" s="17">
        <v>1013</v>
      </c>
      <c r="K10" s="17">
        <v>607</v>
      </c>
      <c r="L10" s="17">
        <v>21</v>
      </c>
      <c r="M10" s="17">
        <v>385</v>
      </c>
    </row>
    <row r="11" spans="1:13" s="9" customFormat="1" ht="22.5" customHeight="1">
      <c r="A11" s="14">
        <v>55</v>
      </c>
      <c r="B11" s="19">
        <v>1008</v>
      </c>
      <c r="C11" s="17">
        <v>181</v>
      </c>
      <c r="D11" s="17">
        <v>287</v>
      </c>
      <c r="E11" s="17">
        <v>540</v>
      </c>
      <c r="F11" s="17">
        <v>2616</v>
      </c>
      <c r="G11" s="17">
        <v>2634</v>
      </c>
      <c r="H11" s="17">
        <v>825</v>
      </c>
      <c r="I11" s="17">
        <v>1151</v>
      </c>
      <c r="J11" s="17">
        <v>914</v>
      </c>
      <c r="K11" s="17">
        <v>578</v>
      </c>
      <c r="L11" s="17">
        <v>18</v>
      </c>
      <c r="M11" s="17">
        <v>317</v>
      </c>
    </row>
    <row r="12" spans="1:13" s="9" customFormat="1" ht="22.5" customHeight="1">
      <c r="A12" s="20">
        <v>60</v>
      </c>
      <c r="B12" s="19">
        <v>976</v>
      </c>
      <c r="C12" s="17">
        <v>129</v>
      </c>
      <c r="D12" s="17">
        <v>197</v>
      </c>
      <c r="E12" s="17">
        <v>650</v>
      </c>
      <c r="F12" s="17">
        <v>2500</v>
      </c>
      <c r="G12" s="17">
        <v>2495</v>
      </c>
      <c r="H12" s="17">
        <v>720</v>
      </c>
      <c r="I12" s="17">
        <v>1026</v>
      </c>
      <c r="J12" s="17">
        <v>832</v>
      </c>
      <c r="K12" s="17">
        <v>518</v>
      </c>
      <c r="L12" s="17">
        <v>19</v>
      </c>
      <c r="M12" s="17">
        <v>294</v>
      </c>
    </row>
    <row r="13" spans="1:13" s="9" customFormat="1" ht="22.5" customHeight="1">
      <c r="A13" s="14" t="s">
        <v>20</v>
      </c>
      <c r="B13" s="19">
        <v>920</v>
      </c>
      <c r="C13" s="17">
        <v>119</v>
      </c>
      <c r="D13" s="17">
        <v>131</v>
      </c>
      <c r="E13" s="17">
        <v>670</v>
      </c>
      <c r="F13" s="17">
        <v>2303</v>
      </c>
      <c r="G13" s="17">
        <v>2306</v>
      </c>
      <c r="H13" s="17">
        <v>613</v>
      </c>
      <c r="I13" s="17">
        <v>934</v>
      </c>
      <c r="J13" s="17">
        <v>775</v>
      </c>
      <c r="K13" s="17">
        <v>497</v>
      </c>
      <c r="L13" s="17">
        <v>13</v>
      </c>
      <c r="M13" s="17">
        <v>265</v>
      </c>
    </row>
    <row r="14" spans="1:13" s="9" customFormat="1" ht="22.5" customHeight="1">
      <c r="A14" s="20">
        <v>7</v>
      </c>
      <c r="B14" s="19">
        <v>888</v>
      </c>
      <c r="C14" s="17">
        <v>96</v>
      </c>
      <c r="D14" s="17">
        <v>148</v>
      </c>
      <c r="E14" s="17">
        <v>644</v>
      </c>
      <c r="F14" s="17">
        <v>2149</v>
      </c>
      <c r="G14" s="17">
        <v>2136</v>
      </c>
      <c r="H14" s="17">
        <v>598</v>
      </c>
      <c r="I14" s="17">
        <v>865</v>
      </c>
      <c r="J14" s="17">
        <v>710</v>
      </c>
      <c r="K14" s="17">
        <v>460</v>
      </c>
      <c r="L14" s="17">
        <v>15</v>
      </c>
      <c r="M14" s="17">
        <v>235</v>
      </c>
    </row>
    <row r="15" spans="1:13" s="9" customFormat="1" ht="22.5" customHeight="1">
      <c r="A15" s="20">
        <v>12</v>
      </c>
      <c r="B15" s="19">
        <v>807</v>
      </c>
      <c r="C15" s="17">
        <v>92</v>
      </c>
      <c r="D15" s="17">
        <v>72</v>
      </c>
      <c r="E15" s="17">
        <v>643</v>
      </c>
      <c r="F15" s="17">
        <v>1922</v>
      </c>
      <c r="G15" s="17">
        <v>1910</v>
      </c>
      <c r="H15" s="17">
        <v>532</v>
      </c>
      <c r="I15" s="17">
        <v>737</v>
      </c>
      <c r="J15" s="17">
        <v>618</v>
      </c>
      <c r="K15" s="17">
        <v>412</v>
      </c>
      <c r="L15" s="17">
        <v>12</v>
      </c>
      <c r="M15" s="17">
        <v>194</v>
      </c>
    </row>
    <row r="16" spans="1:13" s="9" customFormat="1" ht="22.5" customHeight="1">
      <c r="A16" s="21">
        <v>17</v>
      </c>
      <c r="B16" s="19">
        <v>601</v>
      </c>
      <c r="C16" s="17">
        <v>90</v>
      </c>
      <c r="D16" s="17">
        <v>33</v>
      </c>
      <c r="E16" s="17">
        <v>478</v>
      </c>
      <c r="F16" s="17">
        <v>1210</v>
      </c>
      <c r="G16" s="17">
        <v>1223</v>
      </c>
      <c r="H16" s="17">
        <v>407</v>
      </c>
      <c r="I16" s="17">
        <v>584</v>
      </c>
      <c r="J16" s="17">
        <v>565</v>
      </c>
      <c r="K16" s="17">
        <v>386</v>
      </c>
      <c r="L16" s="17">
        <v>9</v>
      </c>
      <c r="M16" s="17">
        <v>170</v>
      </c>
    </row>
    <row r="17" spans="1:13" s="9" customFormat="1" ht="22.5" customHeight="1">
      <c r="A17" s="21">
        <v>22</v>
      </c>
      <c r="B17" s="17">
        <v>553</v>
      </c>
      <c r="C17" s="17">
        <v>111</v>
      </c>
      <c r="D17" s="17">
        <v>46</v>
      </c>
      <c r="E17" s="17">
        <v>396</v>
      </c>
      <c r="F17" s="17">
        <v>853</v>
      </c>
      <c r="G17" s="17">
        <v>767</v>
      </c>
      <c r="H17" s="17">
        <v>423</v>
      </c>
      <c r="I17" s="17">
        <v>464</v>
      </c>
      <c r="J17" s="17">
        <v>543</v>
      </c>
      <c r="K17" s="17">
        <v>378</v>
      </c>
      <c r="L17" s="17">
        <v>7</v>
      </c>
      <c r="M17" s="17">
        <v>158</v>
      </c>
    </row>
    <row r="18" spans="1:13" s="9" customFormat="1" ht="22.5" customHeight="1" thickBot="1">
      <c r="A18" s="22">
        <v>27</v>
      </c>
      <c r="B18" s="23">
        <v>508</v>
      </c>
      <c r="C18" s="23">
        <v>160</v>
      </c>
      <c r="D18" s="23">
        <v>22</v>
      </c>
      <c r="E18" s="23">
        <v>326</v>
      </c>
      <c r="F18" s="23">
        <v>742</v>
      </c>
      <c r="G18" s="23">
        <v>637</v>
      </c>
      <c r="H18" s="23">
        <v>428</v>
      </c>
      <c r="I18" s="23">
        <v>451</v>
      </c>
      <c r="J18" s="23">
        <v>510</v>
      </c>
      <c r="K18" s="23">
        <v>354</v>
      </c>
      <c r="L18" s="23">
        <v>6</v>
      </c>
      <c r="M18" s="23">
        <v>151</v>
      </c>
    </row>
    <row r="19" spans="1:13" s="9" customFormat="1" ht="15.75" customHeight="1">
      <c r="A19" s="24" t="s">
        <v>21</v>
      </c>
      <c r="M19" s="25"/>
    </row>
    <row r="20" spans="1:13" s="9" customFormat="1" ht="15.75" customHeight="1">
      <c r="A20" s="26" t="s">
        <v>22</v>
      </c>
    </row>
    <row r="21" spans="1:13">
      <c r="A21" s="27"/>
      <c r="I21" s="28"/>
      <c r="J21" s="28"/>
    </row>
  </sheetData>
  <mergeCells count="13">
    <mergeCell ref="K5:K6"/>
    <mergeCell ref="L5:L6"/>
    <mergeCell ref="M5:M6"/>
    <mergeCell ref="A4:A6"/>
    <mergeCell ref="B4:E4"/>
    <mergeCell ref="F4:I4"/>
    <mergeCell ref="J4:M4"/>
    <mergeCell ref="B5:B6"/>
    <mergeCell ref="C5:C6"/>
    <mergeCell ref="D5:E5"/>
    <mergeCell ref="F5:G5"/>
    <mergeCell ref="H5:I5"/>
    <mergeCell ref="J5:J6"/>
  </mergeCells>
  <phoneticPr fontId="1"/>
  <pageMargins left="0.74803149606299213" right="0.74803149606299213" top="0.98425196850393704" bottom="0.98425196850393704" header="0.59055118110236227" footer="0.51181102362204722"/>
  <pageSetup paperSize="9" orientation="portrait" r:id="rId1"/>
  <headerFooter scaleWithDoc="0">
    <oddHeader>&amp;L&amp;"HGPｺﾞｼｯｸM,ﾒﾃﾞｨｳﾑ"3産業－2農業
&amp;14　1　農家数、農家人口及び経営耕地面積の推移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zoomScaleNormal="100" zoomScaleSheetLayoutView="100" workbookViewId="0"/>
  </sheetViews>
  <sheetFormatPr defaultRowHeight="13.5"/>
  <cols>
    <col min="1" max="1" width="7.25" style="5" customWidth="1"/>
    <col min="2" max="2" width="12.625" style="5" customWidth="1"/>
    <col min="3" max="3" width="7.875" style="5" customWidth="1"/>
    <col min="4" max="10" width="8.625" style="5" customWidth="1"/>
    <col min="11" max="11" width="6.625" style="5" customWidth="1"/>
    <col min="12" max="12" width="5.625" style="5" customWidth="1"/>
    <col min="13" max="13" width="6" style="5" customWidth="1"/>
    <col min="14" max="16384" width="9" style="5"/>
  </cols>
  <sheetData>
    <row r="1" spans="1:11" s="2" customFormat="1" ht="13.5" customHeight="1">
      <c r="A1" s="1" t="s">
        <v>0</v>
      </c>
    </row>
    <row r="2" spans="1:11" ht="17.25">
      <c r="A2" s="3" t="s">
        <v>51</v>
      </c>
      <c r="B2" s="37"/>
      <c r="C2" s="4"/>
      <c r="D2" s="4"/>
      <c r="E2" s="4"/>
      <c r="F2" s="4"/>
      <c r="G2" s="4"/>
      <c r="H2" s="4"/>
      <c r="I2" s="4"/>
    </row>
    <row r="3" spans="1:11" s="9" customFormat="1" ht="12.75" thickBot="1">
      <c r="A3" s="6"/>
      <c r="B3" s="6"/>
      <c r="C3" s="6"/>
      <c r="D3" s="6"/>
      <c r="E3" s="6"/>
      <c r="F3" s="6"/>
      <c r="G3" s="6"/>
      <c r="H3" s="6"/>
      <c r="I3" s="6"/>
      <c r="J3" s="8" t="s">
        <v>2</v>
      </c>
    </row>
    <row r="4" spans="1:11" s="9" customFormat="1" ht="27.75" customHeight="1">
      <c r="A4" s="71" t="s">
        <v>3</v>
      </c>
      <c r="B4" s="71" t="s">
        <v>50</v>
      </c>
      <c r="C4" s="70" t="s">
        <v>49</v>
      </c>
      <c r="D4" s="69" t="s">
        <v>48</v>
      </c>
      <c r="E4" s="68" t="s">
        <v>47</v>
      </c>
      <c r="F4" s="68" t="s">
        <v>46</v>
      </c>
      <c r="G4" s="68" t="s">
        <v>45</v>
      </c>
      <c r="H4" s="68" t="s">
        <v>44</v>
      </c>
      <c r="I4" s="68" t="s">
        <v>43</v>
      </c>
      <c r="J4" s="67" t="s">
        <v>42</v>
      </c>
      <c r="K4" s="38"/>
    </row>
    <row r="5" spans="1:11" s="9" customFormat="1" ht="17.100000000000001" customHeight="1">
      <c r="A5" s="51" t="s">
        <v>41</v>
      </c>
      <c r="B5" s="50" t="s">
        <v>7</v>
      </c>
      <c r="C5" s="49">
        <f>SUM(D5:J5)</f>
        <v>1235</v>
      </c>
      <c r="D5" s="48">
        <f>SUM(D6:D8)</f>
        <v>130</v>
      </c>
      <c r="E5" s="47">
        <f>SUM(E6:E8)</f>
        <v>138</v>
      </c>
      <c r="F5" s="47">
        <f>SUM(F6:F8)</f>
        <v>372</v>
      </c>
      <c r="G5" s="47">
        <f>SUM(G6:G8)</f>
        <v>300</v>
      </c>
      <c r="H5" s="47">
        <f>SUM(H6:H8)</f>
        <v>218</v>
      </c>
      <c r="I5" s="47">
        <f>SUM(I6:I8)</f>
        <v>76</v>
      </c>
      <c r="J5" s="47">
        <f>SUM(J6:J8)</f>
        <v>1</v>
      </c>
      <c r="K5" s="38"/>
    </row>
    <row r="6" spans="1:11" s="9" customFormat="1" ht="17.100000000000001" customHeight="1">
      <c r="A6" s="46"/>
      <c r="B6" s="45" t="s">
        <v>28</v>
      </c>
      <c r="C6" s="14">
        <f>SUM(D6:J6)</f>
        <v>314</v>
      </c>
      <c r="D6" s="44">
        <v>43</v>
      </c>
      <c r="E6" s="43">
        <v>31</v>
      </c>
      <c r="F6" s="43">
        <f>46+48</f>
        <v>94</v>
      </c>
      <c r="G6" s="43">
        <v>78</v>
      </c>
      <c r="H6" s="43">
        <v>58</v>
      </c>
      <c r="I6" s="43">
        <v>10</v>
      </c>
      <c r="J6" s="43" t="s">
        <v>26</v>
      </c>
      <c r="K6" s="38"/>
    </row>
    <row r="7" spans="1:11" s="9" customFormat="1" ht="17.100000000000001" customHeight="1">
      <c r="A7" s="46"/>
      <c r="B7" s="45" t="s">
        <v>27</v>
      </c>
      <c r="C7" s="14">
        <f>SUM(D7:J7)</f>
        <v>436</v>
      </c>
      <c r="D7" s="44">
        <v>54</v>
      </c>
      <c r="E7" s="43">
        <v>55</v>
      </c>
      <c r="F7" s="43">
        <f>67+71</f>
        <v>138</v>
      </c>
      <c r="G7" s="43">
        <v>117</v>
      </c>
      <c r="H7" s="43">
        <v>54</v>
      </c>
      <c r="I7" s="43">
        <f>17+1</f>
        <v>18</v>
      </c>
      <c r="J7" s="43" t="s">
        <v>26</v>
      </c>
      <c r="K7" s="38"/>
    </row>
    <row r="8" spans="1:11" s="9" customFormat="1" ht="17.100000000000001" customHeight="1">
      <c r="A8" s="56"/>
      <c r="B8" s="55" t="s">
        <v>25</v>
      </c>
      <c r="C8" s="54">
        <f>SUM(D8:J8)</f>
        <v>485</v>
      </c>
      <c r="D8" s="53">
        <v>33</v>
      </c>
      <c r="E8" s="52">
        <v>52</v>
      </c>
      <c r="F8" s="52">
        <f>55+85</f>
        <v>140</v>
      </c>
      <c r="G8" s="52">
        <v>105</v>
      </c>
      <c r="H8" s="52">
        <v>106</v>
      </c>
      <c r="I8" s="52">
        <f>33+15</f>
        <v>48</v>
      </c>
      <c r="J8" s="52">
        <v>1</v>
      </c>
      <c r="K8" s="38"/>
    </row>
    <row r="9" spans="1:11" s="9" customFormat="1" ht="17.100000000000001" customHeight="1">
      <c r="A9" s="51" t="s">
        <v>40</v>
      </c>
      <c r="B9" s="50" t="s">
        <v>7</v>
      </c>
      <c r="C9" s="49">
        <f>SUM(D9:J9)</f>
        <v>1158</v>
      </c>
      <c r="D9" s="48">
        <f>SUM(D10:D12)</f>
        <v>130</v>
      </c>
      <c r="E9" s="47">
        <f>SUM(E10:E12)</f>
        <v>161</v>
      </c>
      <c r="F9" s="47">
        <f>SUM(F10:F12)</f>
        <v>320</v>
      </c>
      <c r="G9" s="47">
        <f>SUM(G10:G12)</f>
        <v>267</v>
      </c>
      <c r="H9" s="47">
        <f>SUM(H10:H12)</f>
        <v>196</v>
      </c>
      <c r="I9" s="47">
        <f>SUM(I10:I12)</f>
        <v>83</v>
      </c>
      <c r="J9" s="47">
        <f>SUM(J10:J12)</f>
        <v>1</v>
      </c>
      <c r="K9" s="38"/>
    </row>
    <row r="10" spans="1:11" s="9" customFormat="1" ht="17.100000000000001" customHeight="1">
      <c r="A10" s="46"/>
      <c r="B10" s="45" t="s">
        <v>28</v>
      </c>
      <c r="C10" s="14">
        <f>SUM(D10:J10)</f>
        <v>296</v>
      </c>
      <c r="D10" s="44">
        <v>42</v>
      </c>
      <c r="E10" s="43">
        <v>43</v>
      </c>
      <c r="F10" s="43">
        <f>31+42</f>
        <v>73</v>
      </c>
      <c r="G10" s="43">
        <v>73</v>
      </c>
      <c r="H10" s="43">
        <v>52</v>
      </c>
      <c r="I10" s="43">
        <f>12+1</f>
        <v>13</v>
      </c>
      <c r="J10" s="43" t="s">
        <v>26</v>
      </c>
      <c r="K10" s="38"/>
    </row>
    <row r="11" spans="1:11" s="9" customFormat="1" ht="17.100000000000001" customHeight="1">
      <c r="A11" s="46"/>
      <c r="B11" s="45" t="s">
        <v>27</v>
      </c>
      <c r="C11" s="14">
        <f>SUM(D11:J11)</f>
        <v>391</v>
      </c>
      <c r="D11" s="44">
        <v>48</v>
      </c>
      <c r="E11" s="43">
        <v>65</v>
      </c>
      <c r="F11" s="43">
        <f>64+54</f>
        <v>118</v>
      </c>
      <c r="G11" s="43">
        <v>91</v>
      </c>
      <c r="H11" s="43">
        <v>53</v>
      </c>
      <c r="I11" s="43">
        <f>15+1</f>
        <v>16</v>
      </c>
      <c r="J11" s="43" t="s">
        <v>26</v>
      </c>
      <c r="K11" s="38"/>
    </row>
    <row r="12" spans="1:11" s="9" customFormat="1" ht="17.100000000000001" customHeight="1">
      <c r="A12" s="56"/>
      <c r="B12" s="55" t="s">
        <v>25</v>
      </c>
      <c r="C12" s="54">
        <f>SUM(D12:J12)</f>
        <v>471</v>
      </c>
      <c r="D12" s="53">
        <v>40</v>
      </c>
      <c r="E12" s="52">
        <v>53</v>
      </c>
      <c r="F12" s="52">
        <f>55+74</f>
        <v>129</v>
      </c>
      <c r="G12" s="52">
        <v>103</v>
      </c>
      <c r="H12" s="52">
        <v>91</v>
      </c>
      <c r="I12" s="52">
        <f>34+20</f>
        <v>54</v>
      </c>
      <c r="J12" s="52">
        <v>1</v>
      </c>
      <c r="K12" s="38"/>
    </row>
    <row r="13" spans="1:11" s="9" customFormat="1" ht="17.100000000000001" customHeight="1">
      <c r="A13" s="51" t="s">
        <v>39</v>
      </c>
      <c r="B13" s="50" t="s">
        <v>7</v>
      </c>
      <c r="C13" s="49">
        <f>SUM(D13:J13)</f>
        <v>1062</v>
      </c>
      <c r="D13" s="48">
        <f>SUM(D14:D16)</f>
        <v>150</v>
      </c>
      <c r="E13" s="47">
        <f>SUM(E14:E16)</f>
        <v>129</v>
      </c>
      <c r="F13" s="47">
        <f>SUM(F14:F16)</f>
        <v>328</v>
      </c>
      <c r="G13" s="47">
        <f>SUM(G14:G16)</f>
        <v>249</v>
      </c>
      <c r="H13" s="47">
        <f>SUM(H14:H16)</f>
        <v>141</v>
      </c>
      <c r="I13" s="47">
        <f>SUM(I14:I16)</f>
        <v>62</v>
      </c>
      <c r="J13" s="47">
        <f>SUM(J14:J16)</f>
        <v>3</v>
      </c>
      <c r="K13" s="38"/>
    </row>
    <row r="14" spans="1:11" s="9" customFormat="1" ht="17.100000000000001" customHeight="1">
      <c r="A14" s="46"/>
      <c r="B14" s="45" t="s">
        <v>28</v>
      </c>
      <c r="C14" s="14">
        <f>SUM(D14:J14)</f>
        <v>273</v>
      </c>
      <c r="D14" s="44">
        <v>54</v>
      </c>
      <c r="E14" s="43">
        <v>27</v>
      </c>
      <c r="F14" s="43">
        <v>81</v>
      </c>
      <c r="G14" s="43">
        <v>71</v>
      </c>
      <c r="H14" s="43">
        <v>33</v>
      </c>
      <c r="I14" s="43">
        <v>7</v>
      </c>
      <c r="J14" s="43" t="s">
        <v>26</v>
      </c>
      <c r="K14" s="38"/>
    </row>
    <row r="15" spans="1:11" s="9" customFormat="1" ht="17.100000000000001" customHeight="1">
      <c r="A15" s="46"/>
      <c r="B15" s="45" t="s">
        <v>27</v>
      </c>
      <c r="C15" s="14">
        <f>SUM(D15:J15)</f>
        <v>337</v>
      </c>
      <c r="D15" s="44">
        <v>56</v>
      </c>
      <c r="E15" s="43">
        <v>51</v>
      </c>
      <c r="F15" s="43">
        <v>111</v>
      </c>
      <c r="G15" s="43">
        <v>74</v>
      </c>
      <c r="H15" s="43">
        <v>38</v>
      </c>
      <c r="I15" s="43">
        <v>6</v>
      </c>
      <c r="J15" s="43">
        <v>1</v>
      </c>
      <c r="K15" s="38"/>
    </row>
    <row r="16" spans="1:11" s="9" customFormat="1" ht="17.100000000000001" customHeight="1">
      <c r="A16" s="56"/>
      <c r="B16" s="55" t="s">
        <v>25</v>
      </c>
      <c r="C16" s="54">
        <f>SUM(D16:J16)</f>
        <v>452</v>
      </c>
      <c r="D16" s="53">
        <v>40</v>
      </c>
      <c r="E16" s="52">
        <v>51</v>
      </c>
      <c r="F16" s="52">
        <v>136</v>
      </c>
      <c r="G16" s="52">
        <v>104</v>
      </c>
      <c r="H16" s="52">
        <v>70</v>
      </c>
      <c r="I16" s="52">
        <v>49</v>
      </c>
      <c r="J16" s="52">
        <v>2</v>
      </c>
      <c r="K16" s="38"/>
    </row>
    <row r="17" spans="1:11" s="9" customFormat="1" ht="17.100000000000001" customHeight="1">
      <c r="A17" s="51" t="s">
        <v>38</v>
      </c>
      <c r="B17" s="50" t="s">
        <v>7</v>
      </c>
      <c r="C17" s="49">
        <f>SUM(D17:J17)</f>
        <v>1008</v>
      </c>
      <c r="D17" s="48">
        <f>SUM(D18:D20)</f>
        <v>155</v>
      </c>
      <c r="E17" s="47">
        <f>SUM(E18:E20)</f>
        <v>148</v>
      </c>
      <c r="F17" s="47">
        <f>SUM(F18:F20)</f>
        <v>314</v>
      </c>
      <c r="G17" s="47">
        <f>SUM(G18:G20)</f>
        <v>215</v>
      </c>
      <c r="H17" s="47">
        <f>SUM(H18:H20)</f>
        <v>118</v>
      </c>
      <c r="I17" s="47">
        <f>SUM(I18:I20)</f>
        <v>57</v>
      </c>
      <c r="J17" s="47">
        <f>SUM(J18:J20)</f>
        <v>1</v>
      </c>
      <c r="K17" s="38"/>
    </row>
    <row r="18" spans="1:11" s="9" customFormat="1" ht="17.100000000000001" customHeight="1">
      <c r="A18" s="46"/>
      <c r="B18" s="45" t="s">
        <v>28</v>
      </c>
      <c r="C18" s="14">
        <f>SUM(D18:J18)</f>
        <v>260</v>
      </c>
      <c r="D18" s="44">
        <f>1+53</f>
        <v>54</v>
      </c>
      <c r="E18" s="43">
        <v>47</v>
      </c>
      <c r="F18" s="43">
        <v>72</v>
      </c>
      <c r="G18" s="43">
        <v>55</v>
      </c>
      <c r="H18" s="43">
        <v>27</v>
      </c>
      <c r="I18" s="43">
        <v>5</v>
      </c>
      <c r="J18" s="43" t="s">
        <v>26</v>
      </c>
      <c r="K18" s="38"/>
    </row>
    <row r="19" spans="1:11" s="9" customFormat="1" ht="17.100000000000001" customHeight="1">
      <c r="A19" s="46"/>
      <c r="B19" s="45" t="s">
        <v>27</v>
      </c>
      <c r="C19" s="14">
        <f>SUM(D19:J19)</f>
        <v>311</v>
      </c>
      <c r="D19" s="44">
        <v>58</v>
      </c>
      <c r="E19" s="43">
        <v>50</v>
      </c>
      <c r="F19" s="43">
        <v>103</v>
      </c>
      <c r="G19" s="43">
        <v>63</v>
      </c>
      <c r="H19" s="43">
        <v>30</v>
      </c>
      <c r="I19" s="43">
        <f>6+1</f>
        <v>7</v>
      </c>
      <c r="J19" s="43" t="s">
        <v>26</v>
      </c>
      <c r="K19" s="38"/>
    </row>
    <row r="20" spans="1:11" s="9" customFormat="1" ht="17.100000000000001" customHeight="1">
      <c r="A20" s="56"/>
      <c r="B20" s="55" t="s">
        <v>25</v>
      </c>
      <c r="C20" s="54">
        <f>SUM(D20:J20)</f>
        <v>437</v>
      </c>
      <c r="D20" s="53">
        <v>43</v>
      </c>
      <c r="E20" s="52">
        <v>51</v>
      </c>
      <c r="F20" s="52">
        <v>139</v>
      </c>
      <c r="G20" s="52">
        <v>97</v>
      </c>
      <c r="H20" s="52">
        <v>61</v>
      </c>
      <c r="I20" s="52">
        <f>32+13</f>
        <v>45</v>
      </c>
      <c r="J20" s="52">
        <v>1</v>
      </c>
      <c r="K20" s="38"/>
    </row>
    <row r="21" spans="1:11" s="9" customFormat="1" ht="17.100000000000001" customHeight="1">
      <c r="A21" s="51" t="s">
        <v>37</v>
      </c>
      <c r="B21" s="50" t="s">
        <v>7</v>
      </c>
      <c r="C21" s="64">
        <f>SUM(D21:J21)</f>
        <v>976</v>
      </c>
      <c r="D21" s="48">
        <f>SUM(D22:D24)</f>
        <v>174</v>
      </c>
      <c r="E21" s="47">
        <f>SUM(E22:E24)</f>
        <v>164</v>
      </c>
      <c r="F21" s="47">
        <f>SUM(F22:F24)</f>
        <v>300</v>
      </c>
      <c r="G21" s="47">
        <f>SUM(G22:G24)</f>
        <v>182</v>
      </c>
      <c r="H21" s="47">
        <f>SUM(H22:H24)</f>
        <v>109</v>
      </c>
      <c r="I21" s="47">
        <f>SUM(I22:I24)</f>
        <v>44</v>
      </c>
      <c r="J21" s="47">
        <f>SUM(J22:J24)</f>
        <v>3</v>
      </c>
      <c r="K21" s="38"/>
    </row>
    <row r="22" spans="1:11" s="9" customFormat="1" ht="17.100000000000001" customHeight="1">
      <c r="A22" s="46"/>
      <c r="B22" s="45" t="s">
        <v>28</v>
      </c>
      <c r="C22" s="20">
        <f>SUM(D22:J22)</f>
        <v>251</v>
      </c>
      <c r="D22" s="44">
        <v>54</v>
      </c>
      <c r="E22" s="43">
        <v>53</v>
      </c>
      <c r="F22" s="43">
        <v>73</v>
      </c>
      <c r="G22" s="43">
        <v>41</v>
      </c>
      <c r="H22" s="43">
        <v>27</v>
      </c>
      <c r="I22" s="43">
        <v>3</v>
      </c>
      <c r="J22" s="43" t="s">
        <v>26</v>
      </c>
      <c r="K22" s="38"/>
    </row>
    <row r="23" spans="1:11" s="9" customFormat="1" ht="17.100000000000001" customHeight="1">
      <c r="A23" s="46"/>
      <c r="B23" s="45" t="s">
        <v>27</v>
      </c>
      <c r="C23" s="20">
        <f>SUM(D23:J23)</f>
        <v>303</v>
      </c>
      <c r="D23" s="44">
        <v>72</v>
      </c>
      <c r="E23" s="43">
        <v>56</v>
      </c>
      <c r="F23" s="43">
        <v>91</v>
      </c>
      <c r="G23" s="43">
        <v>51</v>
      </c>
      <c r="H23" s="43">
        <v>27</v>
      </c>
      <c r="I23" s="43">
        <v>5</v>
      </c>
      <c r="J23" s="43">
        <v>1</v>
      </c>
      <c r="K23" s="38"/>
    </row>
    <row r="24" spans="1:11" s="9" customFormat="1" ht="17.100000000000001" customHeight="1">
      <c r="A24" s="56"/>
      <c r="B24" s="55" t="s">
        <v>25</v>
      </c>
      <c r="C24" s="59">
        <f>SUM(D24:J24)</f>
        <v>422</v>
      </c>
      <c r="D24" s="53">
        <v>48</v>
      </c>
      <c r="E24" s="52">
        <v>55</v>
      </c>
      <c r="F24" s="52">
        <v>136</v>
      </c>
      <c r="G24" s="52">
        <v>90</v>
      </c>
      <c r="H24" s="52">
        <v>55</v>
      </c>
      <c r="I24" s="52">
        <f>26+10</f>
        <v>36</v>
      </c>
      <c r="J24" s="52">
        <v>2</v>
      </c>
      <c r="K24" s="38"/>
    </row>
    <row r="25" spans="1:11" s="9" customFormat="1" ht="17.100000000000001" customHeight="1">
      <c r="A25" s="51" t="s">
        <v>36</v>
      </c>
      <c r="B25" s="50" t="s">
        <v>7</v>
      </c>
      <c r="C25" s="49">
        <f>SUM(D25:J25)</f>
        <v>920</v>
      </c>
      <c r="D25" s="48">
        <f>SUM(D26:D28)</f>
        <v>153</v>
      </c>
      <c r="E25" s="47">
        <f>SUM(E26:E28)</f>
        <v>158</v>
      </c>
      <c r="F25" s="47">
        <f>SUM(F26:F28)</f>
        <v>294</v>
      </c>
      <c r="G25" s="47">
        <f>SUM(G26:G28)</f>
        <v>180</v>
      </c>
      <c r="H25" s="47">
        <f>SUM(H26:H28)</f>
        <v>90</v>
      </c>
      <c r="I25" s="47">
        <f>SUM(I26:I28)</f>
        <v>41</v>
      </c>
      <c r="J25" s="47">
        <f>SUM(J26:J28)</f>
        <v>4</v>
      </c>
      <c r="K25" s="38"/>
    </row>
    <row r="26" spans="1:11" s="9" customFormat="1" ht="17.100000000000001" customHeight="1">
      <c r="A26" s="46"/>
      <c r="B26" s="45" t="s">
        <v>28</v>
      </c>
      <c r="C26" s="14">
        <f>SUM(D26:J26)</f>
        <v>243</v>
      </c>
      <c r="D26" s="44">
        <f>1+61</f>
        <v>62</v>
      </c>
      <c r="E26" s="43">
        <v>43</v>
      </c>
      <c r="F26" s="43">
        <v>70</v>
      </c>
      <c r="G26" s="43">
        <v>43</v>
      </c>
      <c r="H26" s="43">
        <v>19</v>
      </c>
      <c r="I26" s="43">
        <v>6</v>
      </c>
      <c r="J26" s="43" t="s">
        <v>26</v>
      </c>
      <c r="K26" s="38"/>
    </row>
    <row r="27" spans="1:11" s="9" customFormat="1" ht="17.100000000000001" customHeight="1">
      <c r="A27" s="46"/>
      <c r="B27" s="45" t="s">
        <v>27</v>
      </c>
      <c r="C27" s="14">
        <f>SUM(D27:J27)</f>
        <v>270</v>
      </c>
      <c r="D27" s="44">
        <f>3+52</f>
        <v>55</v>
      </c>
      <c r="E27" s="43">
        <v>58</v>
      </c>
      <c r="F27" s="43">
        <v>82</v>
      </c>
      <c r="G27" s="43">
        <v>47</v>
      </c>
      <c r="H27" s="43">
        <v>22</v>
      </c>
      <c r="I27" s="43">
        <v>5</v>
      </c>
      <c r="J27" s="43">
        <v>1</v>
      </c>
      <c r="K27" s="38"/>
    </row>
    <row r="28" spans="1:11" s="9" customFormat="1" ht="17.100000000000001" customHeight="1">
      <c r="A28" s="56"/>
      <c r="B28" s="55" t="s">
        <v>25</v>
      </c>
      <c r="C28" s="54">
        <f>SUM(D28:J28)</f>
        <v>407</v>
      </c>
      <c r="D28" s="53">
        <v>36</v>
      </c>
      <c r="E28" s="52">
        <v>57</v>
      </c>
      <c r="F28" s="52">
        <v>142</v>
      </c>
      <c r="G28" s="52">
        <v>90</v>
      </c>
      <c r="H28" s="52">
        <v>49</v>
      </c>
      <c r="I28" s="52">
        <f>21+9</f>
        <v>30</v>
      </c>
      <c r="J28" s="52">
        <v>3</v>
      </c>
      <c r="K28" s="38"/>
    </row>
    <row r="29" spans="1:11" s="9" customFormat="1" ht="17.100000000000001" customHeight="1">
      <c r="A29" s="51" t="s">
        <v>35</v>
      </c>
      <c r="B29" s="50" t="s">
        <v>7</v>
      </c>
      <c r="C29" s="49">
        <f>SUM(D29:J29)</f>
        <v>715</v>
      </c>
      <c r="D29" s="48">
        <f>SUM(D30:D32)</f>
        <v>1</v>
      </c>
      <c r="E29" s="47">
        <f>SUM(E30:E32)</f>
        <v>148</v>
      </c>
      <c r="F29" s="47">
        <f>SUM(F30:F32)</f>
        <v>283</v>
      </c>
      <c r="G29" s="47">
        <f>SUM(G30:G32)</f>
        <v>170</v>
      </c>
      <c r="H29" s="47">
        <f>SUM(H30:H32)</f>
        <v>71</v>
      </c>
      <c r="I29" s="47">
        <f>SUM(I30:I32)</f>
        <v>39</v>
      </c>
      <c r="J29" s="47">
        <f>SUM(J30:J32)</f>
        <v>3</v>
      </c>
      <c r="K29" s="38"/>
    </row>
    <row r="30" spans="1:11" s="9" customFormat="1" ht="17.100000000000001" customHeight="1">
      <c r="A30" s="46"/>
      <c r="B30" s="45" t="s">
        <v>28</v>
      </c>
      <c r="C30" s="14">
        <f>SUM(D30:J30)</f>
        <v>172</v>
      </c>
      <c r="D30" s="44" t="s">
        <v>26</v>
      </c>
      <c r="E30" s="43">
        <v>37</v>
      </c>
      <c r="F30" s="43">
        <v>74</v>
      </c>
      <c r="G30" s="43">
        <v>42</v>
      </c>
      <c r="H30" s="43">
        <v>14</v>
      </c>
      <c r="I30" s="43">
        <v>4</v>
      </c>
      <c r="J30" s="43">
        <v>1</v>
      </c>
      <c r="K30" s="38"/>
    </row>
    <row r="31" spans="1:11" s="9" customFormat="1" ht="17.100000000000001" customHeight="1">
      <c r="A31" s="46"/>
      <c r="B31" s="45" t="s">
        <v>27</v>
      </c>
      <c r="C31" s="14">
        <f>SUM(D31:J31)</f>
        <v>192</v>
      </c>
      <c r="D31" s="44">
        <v>1</v>
      </c>
      <c r="E31" s="43">
        <v>52</v>
      </c>
      <c r="F31" s="43">
        <v>73</v>
      </c>
      <c r="G31" s="43">
        <v>49</v>
      </c>
      <c r="H31" s="43">
        <v>12</v>
      </c>
      <c r="I31" s="43">
        <v>4</v>
      </c>
      <c r="J31" s="43">
        <v>1</v>
      </c>
      <c r="K31" s="38"/>
    </row>
    <row r="32" spans="1:11" s="9" customFormat="1" ht="17.100000000000001" customHeight="1">
      <c r="A32" s="56"/>
      <c r="B32" s="55" t="s">
        <v>25</v>
      </c>
      <c r="C32" s="54">
        <f>SUM(D32:J32)</f>
        <v>351</v>
      </c>
      <c r="D32" s="53" t="s">
        <v>26</v>
      </c>
      <c r="E32" s="52">
        <v>59</v>
      </c>
      <c r="F32" s="52">
        <v>136</v>
      </c>
      <c r="G32" s="52">
        <v>79</v>
      </c>
      <c r="H32" s="52">
        <v>45</v>
      </c>
      <c r="I32" s="52">
        <v>31</v>
      </c>
      <c r="J32" s="52">
        <v>1</v>
      </c>
      <c r="K32" s="38"/>
    </row>
    <row r="33" spans="1:11" s="57" customFormat="1" ht="17.100000000000001" customHeight="1">
      <c r="A33" s="66" t="s">
        <v>34</v>
      </c>
      <c r="B33" s="65" t="s">
        <v>7</v>
      </c>
      <c r="C33" s="64">
        <f>SUM(D33:J33)</f>
        <v>636</v>
      </c>
      <c r="D33" s="47">
        <f>SUM(D34:D36)</f>
        <v>9</v>
      </c>
      <c r="E33" s="47">
        <f>SUM(E34:E36)</f>
        <v>144</v>
      </c>
      <c r="F33" s="47">
        <f>SUM(F34:F36)</f>
        <v>255</v>
      </c>
      <c r="G33" s="47">
        <f>SUM(G34:G36)</f>
        <v>138</v>
      </c>
      <c r="H33" s="47">
        <f>SUM(H34:H36)</f>
        <v>50</v>
      </c>
      <c r="I33" s="47">
        <f>SUM(I34:I36)</f>
        <v>36</v>
      </c>
      <c r="J33" s="47">
        <f>SUM(J34:J36)</f>
        <v>4</v>
      </c>
      <c r="K33" s="58"/>
    </row>
    <row r="34" spans="1:11" s="57" customFormat="1" ht="17.100000000000001" customHeight="1">
      <c r="A34" s="63"/>
      <c r="B34" s="62" t="s">
        <v>28</v>
      </c>
      <c r="C34" s="20">
        <f>SUM(D34:J34)</f>
        <v>157</v>
      </c>
      <c r="D34" s="43">
        <v>4</v>
      </c>
      <c r="E34" s="43">
        <v>43</v>
      </c>
      <c r="F34" s="43">
        <v>64</v>
      </c>
      <c r="G34" s="43">
        <v>32</v>
      </c>
      <c r="H34" s="43">
        <v>9</v>
      </c>
      <c r="I34" s="43">
        <v>4</v>
      </c>
      <c r="J34" s="43">
        <v>1</v>
      </c>
      <c r="K34" s="58"/>
    </row>
    <row r="35" spans="1:11" s="57" customFormat="1" ht="17.100000000000001" customHeight="1">
      <c r="A35" s="63"/>
      <c r="B35" s="62" t="s">
        <v>27</v>
      </c>
      <c r="C35" s="20">
        <f>SUM(D35:J35)</f>
        <v>154</v>
      </c>
      <c r="D35" s="43">
        <v>5</v>
      </c>
      <c r="E35" s="43">
        <v>39</v>
      </c>
      <c r="F35" s="43">
        <v>62</v>
      </c>
      <c r="G35" s="43">
        <v>33</v>
      </c>
      <c r="H35" s="43">
        <v>9</v>
      </c>
      <c r="I35" s="43">
        <v>6</v>
      </c>
      <c r="J35" s="43" t="s">
        <v>26</v>
      </c>
      <c r="K35" s="58"/>
    </row>
    <row r="36" spans="1:11" s="57" customFormat="1" ht="17.100000000000001" customHeight="1">
      <c r="A36" s="61"/>
      <c r="B36" s="60" t="s">
        <v>25</v>
      </c>
      <c r="C36" s="59">
        <f>SUM(D36:J36)</f>
        <v>325</v>
      </c>
      <c r="D36" s="43" t="s">
        <v>33</v>
      </c>
      <c r="E36" s="43">
        <v>62</v>
      </c>
      <c r="F36" s="43">
        <v>129</v>
      </c>
      <c r="G36" s="43">
        <v>73</v>
      </c>
      <c r="H36" s="43">
        <v>32</v>
      </c>
      <c r="I36" s="43">
        <v>26</v>
      </c>
      <c r="J36" s="43">
        <v>3</v>
      </c>
      <c r="K36" s="58"/>
    </row>
    <row r="37" spans="1:11" s="9" customFormat="1" ht="17.100000000000001" customHeight="1">
      <c r="A37" s="51" t="s">
        <v>32</v>
      </c>
      <c r="B37" s="50" t="s">
        <v>7</v>
      </c>
      <c r="C37" s="49">
        <f>SUM(D37:J37)</f>
        <v>601</v>
      </c>
      <c r="D37" s="48">
        <f>SUM(D38:D40)</f>
        <v>4</v>
      </c>
      <c r="E37" s="47">
        <f>SUM(E38:E40)</f>
        <v>120</v>
      </c>
      <c r="F37" s="47">
        <f>SUM(F38:F40)</f>
        <v>262</v>
      </c>
      <c r="G37" s="47">
        <f>SUM(G38:G40)</f>
        <v>130</v>
      </c>
      <c r="H37" s="47">
        <f>SUM(H38:H40)</f>
        <v>53</v>
      </c>
      <c r="I37" s="47">
        <f>SUM(I38:I40)</f>
        <v>26</v>
      </c>
      <c r="J37" s="47">
        <f>SUM(J38:J40)</f>
        <v>6</v>
      </c>
      <c r="K37" s="38"/>
    </row>
    <row r="38" spans="1:11" s="9" customFormat="1" ht="17.100000000000001" customHeight="1">
      <c r="A38" s="46"/>
      <c r="B38" s="45" t="s">
        <v>28</v>
      </c>
      <c r="C38" s="14">
        <f>SUM(D38:J38)</f>
        <v>144</v>
      </c>
      <c r="D38" s="44">
        <v>2</v>
      </c>
      <c r="E38" s="43">
        <v>35</v>
      </c>
      <c r="F38" s="43">
        <v>67</v>
      </c>
      <c r="G38" s="43">
        <v>26</v>
      </c>
      <c r="H38" s="43">
        <v>9</v>
      </c>
      <c r="I38" s="43">
        <v>4</v>
      </c>
      <c r="J38" s="43">
        <v>1</v>
      </c>
      <c r="K38" s="38"/>
    </row>
    <row r="39" spans="1:11" s="9" customFormat="1" ht="17.100000000000001" customHeight="1">
      <c r="A39" s="46"/>
      <c r="B39" s="45" t="s">
        <v>27</v>
      </c>
      <c r="C39" s="14">
        <f>SUM(D39:J39)</f>
        <v>139</v>
      </c>
      <c r="D39" s="44">
        <v>2</v>
      </c>
      <c r="E39" s="43">
        <v>32</v>
      </c>
      <c r="F39" s="43">
        <v>60</v>
      </c>
      <c r="G39" s="43">
        <v>35</v>
      </c>
      <c r="H39" s="43">
        <v>8</v>
      </c>
      <c r="I39" s="43">
        <v>2</v>
      </c>
      <c r="J39" s="43" t="s">
        <v>26</v>
      </c>
      <c r="K39" s="38"/>
    </row>
    <row r="40" spans="1:11" s="9" customFormat="1" ht="17.100000000000001" customHeight="1">
      <c r="A40" s="56"/>
      <c r="B40" s="55" t="s">
        <v>25</v>
      </c>
      <c r="C40" s="54">
        <f>SUM(D40:J40)</f>
        <v>318</v>
      </c>
      <c r="D40" s="53" t="s">
        <v>30</v>
      </c>
      <c r="E40" s="52">
        <v>53</v>
      </c>
      <c r="F40" s="52">
        <v>135</v>
      </c>
      <c r="G40" s="52">
        <v>69</v>
      </c>
      <c r="H40" s="52">
        <v>36</v>
      </c>
      <c r="I40" s="52">
        <v>20</v>
      </c>
      <c r="J40" s="52">
        <v>5</v>
      </c>
      <c r="K40" s="38"/>
    </row>
    <row r="41" spans="1:11" s="9" customFormat="1" ht="17.100000000000001" customHeight="1">
      <c r="A41" s="51" t="s">
        <v>31</v>
      </c>
      <c r="B41" s="50" t="s">
        <v>7</v>
      </c>
      <c r="C41" s="49">
        <f>SUM(D41:J41)</f>
        <v>553</v>
      </c>
      <c r="D41" s="48">
        <f>SUM(D42:D44)</f>
        <v>1</v>
      </c>
      <c r="E41" s="47">
        <f>SUM(E42:E44)</f>
        <v>94</v>
      </c>
      <c r="F41" s="47">
        <f>SUM(F42:F44)</f>
        <v>250</v>
      </c>
      <c r="G41" s="47">
        <f>SUM(G42:G44)</f>
        <v>118</v>
      </c>
      <c r="H41" s="47">
        <f>SUM(H42:H44)</f>
        <v>53</v>
      </c>
      <c r="I41" s="47">
        <f>SUM(I42:I44)</f>
        <v>31</v>
      </c>
      <c r="J41" s="47">
        <f>SUM(J42:J44)</f>
        <v>6</v>
      </c>
      <c r="K41" s="38"/>
    </row>
    <row r="42" spans="1:11" s="9" customFormat="1" ht="17.100000000000001" customHeight="1">
      <c r="A42" s="46"/>
      <c r="B42" s="45" t="s">
        <v>28</v>
      </c>
      <c r="C42" s="14">
        <f>SUM(D42:J42)</f>
        <v>136</v>
      </c>
      <c r="D42" s="44">
        <v>1</v>
      </c>
      <c r="E42" s="43">
        <v>27</v>
      </c>
      <c r="F42" s="43">
        <v>64</v>
      </c>
      <c r="G42" s="43">
        <v>27</v>
      </c>
      <c r="H42" s="43">
        <v>9</v>
      </c>
      <c r="I42" s="43">
        <v>6</v>
      </c>
      <c r="J42" s="43">
        <v>2</v>
      </c>
      <c r="K42" s="38"/>
    </row>
    <row r="43" spans="1:11" s="9" customFormat="1" ht="17.100000000000001" customHeight="1">
      <c r="A43" s="46"/>
      <c r="B43" s="45" t="s">
        <v>27</v>
      </c>
      <c r="C43" s="14">
        <f>SUM(D43:J43)</f>
        <v>118</v>
      </c>
      <c r="D43" s="44" t="s">
        <v>30</v>
      </c>
      <c r="E43" s="43">
        <v>28</v>
      </c>
      <c r="F43" s="43">
        <v>53</v>
      </c>
      <c r="G43" s="43">
        <v>27</v>
      </c>
      <c r="H43" s="43">
        <v>5</v>
      </c>
      <c r="I43" s="43">
        <v>5</v>
      </c>
      <c r="J43" s="43" t="s">
        <v>26</v>
      </c>
      <c r="K43" s="38"/>
    </row>
    <row r="44" spans="1:11" s="9" customFormat="1" ht="17.100000000000001" customHeight="1">
      <c r="A44" s="56"/>
      <c r="B44" s="55" t="s">
        <v>25</v>
      </c>
      <c r="C44" s="54">
        <f>SUM(D44:J44)</f>
        <v>299</v>
      </c>
      <c r="D44" s="53" t="s">
        <v>30</v>
      </c>
      <c r="E44" s="52">
        <v>39</v>
      </c>
      <c r="F44" s="52">
        <v>133</v>
      </c>
      <c r="G44" s="52">
        <v>64</v>
      </c>
      <c r="H44" s="52">
        <v>39</v>
      </c>
      <c r="I44" s="52">
        <v>20</v>
      </c>
      <c r="J44" s="52">
        <v>4</v>
      </c>
      <c r="K44" s="38"/>
    </row>
    <row r="45" spans="1:11" s="9" customFormat="1" ht="17.100000000000001" customHeight="1">
      <c r="A45" s="51" t="s">
        <v>29</v>
      </c>
      <c r="B45" s="50" t="s">
        <v>7</v>
      </c>
      <c r="C45" s="49">
        <f>SUM(D45:J45)</f>
        <v>508</v>
      </c>
      <c r="D45" s="48">
        <f>SUM(D46:D48)</f>
        <v>4</v>
      </c>
      <c r="E45" s="47">
        <f>SUM(E46:E48)</f>
        <v>96</v>
      </c>
      <c r="F45" s="47">
        <f>SUM(F46:F48)</f>
        <v>224</v>
      </c>
      <c r="G45" s="47">
        <f>SUM(G46:G48)</f>
        <v>104</v>
      </c>
      <c r="H45" s="47">
        <f>SUM(H46:H48)</f>
        <v>44</v>
      </c>
      <c r="I45" s="47">
        <f>SUM(I46:I48)</f>
        <v>25</v>
      </c>
      <c r="J45" s="47">
        <f>SUM(J46:J48)</f>
        <v>11</v>
      </c>
      <c r="K45" s="38"/>
    </row>
    <row r="46" spans="1:11" s="9" customFormat="1" ht="17.100000000000001" customHeight="1">
      <c r="A46" s="46"/>
      <c r="B46" s="45" t="s">
        <v>28</v>
      </c>
      <c r="C46" s="14">
        <f>SUM(D46:J46)</f>
        <v>123</v>
      </c>
      <c r="D46" s="44">
        <v>3</v>
      </c>
      <c r="E46" s="43">
        <v>30</v>
      </c>
      <c r="F46" s="43">
        <v>56</v>
      </c>
      <c r="G46" s="43">
        <v>18</v>
      </c>
      <c r="H46" s="43">
        <v>7</v>
      </c>
      <c r="I46" s="43">
        <v>4</v>
      </c>
      <c r="J46" s="43">
        <v>5</v>
      </c>
      <c r="K46" s="38"/>
    </row>
    <row r="47" spans="1:11" s="9" customFormat="1" ht="17.100000000000001" customHeight="1">
      <c r="A47" s="46"/>
      <c r="B47" s="45" t="s">
        <v>27</v>
      </c>
      <c r="C47" s="14">
        <f>SUM(D47:J47)</f>
        <v>107</v>
      </c>
      <c r="D47" s="44">
        <v>1</v>
      </c>
      <c r="E47" s="43">
        <v>25</v>
      </c>
      <c r="F47" s="43">
        <v>55</v>
      </c>
      <c r="G47" s="43">
        <v>15</v>
      </c>
      <c r="H47" s="43">
        <v>7</v>
      </c>
      <c r="I47" s="43">
        <v>4</v>
      </c>
      <c r="J47" s="43" t="s">
        <v>26</v>
      </c>
      <c r="K47" s="38"/>
    </row>
    <row r="48" spans="1:11" s="9" customFormat="1" ht="17.100000000000001" customHeight="1" thickBot="1">
      <c r="A48" s="42"/>
      <c r="B48" s="41" t="s">
        <v>25</v>
      </c>
      <c r="C48" s="8">
        <f>SUM(D48:J48)</f>
        <v>278</v>
      </c>
      <c r="D48" s="40" t="s">
        <v>24</v>
      </c>
      <c r="E48" s="39">
        <v>41</v>
      </c>
      <c r="F48" s="39">
        <v>113</v>
      </c>
      <c r="G48" s="39">
        <v>71</v>
      </c>
      <c r="H48" s="39">
        <v>30</v>
      </c>
      <c r="I48" s="39">
        <v>17</v>
      </c>
      <c r="J48" s="39">
        <v>6</v>
      </c>
      <c r="K48" s="38"/>
    </row>
    <row r="49" spans="1:11" s="26" customFormat="1" ht="15.75" customHeight="1">
      <c r="A49" s="26" t="s">
        <v>21</v>
      </c>
      <c r="G49" s="14"/>
      <c r="K49" s="14"/>
    </row>
    <row r="50" spans="1:11" s="37" customFormat="1" ht="15.75" customHeight="1">
      <c r="A50" s="26" t="s">
        <v>23</v>
      </c>
    </row>
    <row r="55" spans="1:11">
      <c r="B55" s="27"/>
    </row>
    <row r="56" spans="1:11">
      <c r="B56" s="27"/>
    </row>
  </sheetData>
  <mergeCells count="11">
    <mergeCell ref="A29:A32"/>
    <mergeCell ref="A33:A36"/>
    <mergeCell ref="A37:A40"/>
    <mergeCell ref="A41:A44"/>
    <mergeCell ref="A45:A48"/>
    <mergeCell ref="A25:A28"/>
    <mergeCell ref="A5:A8"/>
    <mergeCell ref="A9:A12"/>
    <mergeCell ref="A13:A16"/>
    <mergeCell ref="A17:A20"/>
    <mergeCell ref="A21:A24"/>
  </mergeCells>
  <phoneticPr fontId="1"/>
  <pageMargins left="0.74803149606299213" right="0.74803149606299213" top="0.98425196850393704" bottom="0.98425196850393704" header="0.59055118110236227" footer="0.51181102362204722"/>
  <pageSetup paperSize="9" scale="89" fitToWidth="0" fitToHeight="0" orientation="portrait" r:id="rId1"/>
  <headerFooter scaleWithDoc="0">
    <oddHeader>&amp;L&amp;"HGPｺﾞｼｯｸM,ﾒﾃﾞｨｳﾑ"3産業－2農業
&amp;14　2　地区別・経営耕地面積規模別、販売農家数の推移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zoomScaleNormal="100" zoomScaleSheetLayoutView="100" workbookViewId="0"/>
  </sheetViews>
  <sheetFormatPr defaultRowHeight="13.5"/>
  <cols>
    <col min="1" max="1" width="9" style="5"/>
    <col min="2" max="2" width="17.375" style="5" customWidth="1"/>
    <col min="3" max="3" width="11.125" style="5" bestFit="1" customWidth="1"/>
    <col min="4" max="7" width="12.625" style="5" customWidth="1"/>
    <col min="8" max="16384" width="9" style="5"/>
  </cols>
  <sheetData>
    <row r="1" spans="1:7" s="2" customFormat="1" ht="13.5" customHeight="1">
      <c r="A1" s="1" t="s">
        <v>0</v>
      </c>
    </row>
    <row r="2" spans="1:7" ht="17.25">
      <c r="A2" s="3" t="s">
        <v>56</v>
      </c>
      <c r="B2" s="4"/>
      <c r="C2" s="4"/>
      <c r="D2" s="4"/>
      <c r="E2" s="4"/>
      <c r="F2" s="4"/>
    </row>
    <row r="3" spans="1:7" s="9" customFormat="1" ht="12.75" thickBot="1">
      <c r="B3" s="93"/>
      <c r="C3" s="93"/>
      <c r="D3" s="93"/>
      <c r="E3" s="93"/>
      <c r="F3" s="6"/>
      <c r="G3" s="8" t="s">
        <v>55</v>
      </c>
    </row>
    <row r="4" spans="1:7" s="9" customFormat="1" ht="17.25" customHeight="1">
      <c r="A4" s="92" t="s">
        <v>3</v>
      </c>
      <c r="B4" s="91" t="s">
        <v>50</v>
      </c>
      <c r="C4" s="90" t="s">
        <v>54</v>
      </c>
      <c r="D4" s="89" t="s">
        <v>6</v>
      </c>
      <c r="E4" s="88"/>
      <c r="F4" s="88"/>
      <c r="G4" s="88"/>
    </row>
    <row r="5" spans="1:7" s="9" customFormat="1" ht="12">
      <c r="A5" s="56"/>
      <c r="B5" s="87"/>
      <c r="C5" s="86"/>
      <c r="D5" s="85" t="s">
        <v>53</v>
      </c>
      <c r="E5" s="84" t="s">
        <v>12</v>
      </c>
      <c r="F5" s="84" t="s">
        <v>14</v>
      </c>
      <c r="G5" s="84" t="s">
        <v>52</v>
      </c>
    </row>
    <row r="6" spans="1:7" s="9" customFormat="1" ht="17.100000000000001" customHeight="1">
      <c r="A6" s="66" t="s">
        <v>40</v>
      </c>
      <c r="B6" s="50" t="s">
        <v>7</v>
      </c>
      <c r="C6" s="81">
        <f>SUM(C7:C9)</f>
        <v>1131</v>
      </c>
      <c r="D6" s="80">
        <f>SUM(D7:D9)</f>
        <v>1177</v>
      </c>
      <c r="E6" s="80">
        <f>SUM(E7:E9)</f>
        <v>709</v>
      </c>
      <c r="F6" s="80">
        <f>SUM(F7:F9)</f>
        <v>454</v>
      </c>
      <c r="G6" s="80">
        <f>SUM(G7:G9)</f>
        <v>15</v>
      </c>
    </row>
    <row r="7" spans="1:7" s="9" customFormat="1" ht="17.100000000000001" customHeight="1">
      <c r="A7" s="63"/>
      <c r="B7" s="45" t="s">
        <v>28</v>
      </c>
      <c r="C7" s="75">
        <v>267</v>
      </c>
      <c r="D7" s="74">
        <v>286</v>
      </c>
      <c r="E7" s="74">
        <v>113</v>
      </c>
      <c r="F7" s="74">
        <v>172</v>
      </c>
      <c r="G7" s="74">
        <v>2</v>
      </c>
    </row>
    <row r="8" spans="1:7" s="9" customFormat="1" ht="17.100000000000001" customHeight="1">
      <c r="A8" s="63"/>
      <c r="B8" s="45" t="s">
        <v>27</v>
      </c>
      <c r="C8" s="75">
        <v>392</v>
      </c>
      <c r="D8" s="74">
        <v>357</v>
      </c>
      <c r="E8" s="74">
        <v>126</v>
      </c>
      <c r="F8" s="74">
        <v>227</v>
      </c>
      <c r="G8" s="74">
        <v>4</v>
      </c>
    </row>
    <row r="9" spans="1:7" s="9" customFormat="1" ht="17.100000000000001" customHeight="1">
      <c r="A9" s="61"/>
      <c r="B9" s="55" t="s">
        <v>25</v>
      </c>
      <c r="C9" s="79">
        <v>472</v>
      </c>
      <c r="D9" s="78">
        <v>534</v>
      </c>
      <c r="E9" s="78">
        <v>470</v>
      </c>
      <c r="F9" s="78">
        <v>55</v>
      </c>
      <c r="G9" s="78">
        <v>9</v>
      </c>
    </row>
    <row r="10" spans="1:7" s="9" customFormat="1" ht="17.100000000000001" customHeight="1">
      <c r="A10" s="66" t="s">
        <v>39</v>
      </c>
      <c r="B10" s="50" t="s">
        <v>7</v>
      </c>
      <c r="C10" s="81">
        <f>SUM(C11:C13)</f>
        <v>636</v>
      </c>
      <c r="D10" s="80">
        <f>SUM(D11:D13)</f>
        <v>583</v>
      </c>
      <c r="E10" s="80">
        <f>SUM(E11:E13)</f>
        <v>578</v>
      </c>
      <c r="F10" s="80">
        <f>SUM(F11:F13)</f>
        <v>180</v>
      </c>
      <c r="G10" s="80">
        <f>SUM(G11:G13)</f>
        <v>10</v>
      </c>
    </row>
    <row r="11" spans="1:7" s="9" customFormat="1" ht="17.100000000000001" customHeight="1">
      <c r="A11" s="63"/>
      <c r="B11" s="45" t="s">
        <v>28</v>
      </c>
      <c r="C11" s="75">
        <v>157</v>
      </c>
      <c r="D11" s="74">
        <v>130</v>
      </c>
      <c r="E11" s="74">
        <v>130</v>
      </c>
      <c r="F11" s="74">
        <v>75</v>
      </c>
      <c r="G11" s="74">
        <v>3</v>
      </c>
    </row>
    <row r="12" spans="1:7" s="9" customFormat="1" ht="17.100000000000001" customHeight="1">
      <c r="A12" s="63"/>
      <c r="B12" s="45" t="s">
        <v>27</v>
      </c>
      <c r="C12" s="75">
        <v>154</v>
      </c>
      <c r="D12" s="74">
        <v>125</v>
      </c>
      <c r="E12" s="74">
        <v>123</v>
      </c>
      <c r="F12" s="74">
        <v>84</v>
      </c>
      <c r="G12" s="74">
        <v>2</v>
      </c>
    </row>
    <row r="13" spans="1:7" s="9" customFormat="1" ht="17.100000000000001" customHeight="1">
      <c r="A13" s="61"/>
      <c r="B13" s="55" t="s">
        <v>25</v>
      </c>
      <c r="C13" s="79">
        <v>325</v>
      </c>
      <c r="D13" s="78">
        <v>328</v>
      </c>
      <c r="E13" s="78">
        <v>325</v>
      </c>
      <c r="F13" s="78">
        <v>21</v>
      </c>
      <c r="G13" s="78">
        <v>5</v>
      </c>
    </row>
    <row r="14" spans="1:7" s="9" customFormat="1" ht="17.100000000000001" customHeight="1">
      <c r="A14" s="66" t="s">
        <v>38</v>
      </c>
      <c r="B14" s="50" t="s">
        <v>7</v>
      </c>
      <c r="C14" s="81">
        <f>SUM(C15:C17)</f>
        <v>1008</v>
      </c>
      <c r="D14" s="80">
        <f>SUM(D15:D17)</f>
        <v>914</v>
      </c>
      <c r="E14" s="80">
        <f>SUM(E15:E17)</f>
        <v>579</v>
      </c>
      <c r="F14" s="80">
        <f>SUM(F15:F17)</f>
        <v>316</v>
      </c>
      <c r="G14" s="80">
        <f>SUM(G15:G17)</f>
        <v>19</v>
      </c>
    </row>
    <row r="15" spans="1:7" s="9" customFormat="1" ht="17.100000000000001" customHeight="1">
      <c r="A15" s="63"/>
      <c r="B15" s="45" t="s">
        <v>28</v>
      </c>
      <c r="C15" s="75">
        <v>260</v>
      </c>
      <c r="D15" s="74">
        <v>199</v>
      </c>
      <c r="E15" s="74">
        <v>76</v>
      </c>
      <c r="F15" s="74">
        <v>119</v>
      </c>
      <c r="G15" s="74">
        <v>4</v>
      </c>
    </row>
    <row r="16" spans="1:7" s="9" customFormat="1" ht="17.100000000000001" customHeight="1">
      <c r="A16" s="63"/>
      <c r="B16" s="45" t="s">
        <v>27</v>
      </c>
      <c r="C16" s="75">
        <v>311</v>
      </c>
      <c r="D16" s="74">
        <v>248</v>
      </c>
      <c r="E16" s="74">
        <v>85</v>
      </c>
      <c r="F16" s="74">
        <v>157</v>
      </c>
      <c r="G16" s="74">
        <v>6</v>
      </c>
    </row>
    <row r="17" spans="1:7" s="9" customFormat="1" ht="17.100000000000001" customHeight="1">
      <c r="A17" s="61"/>
      <c r="B17" s="55" t="s">
        <v>25</v>
      </c>
      <c r="C17" s="79">
        <v>437</v>
      </c>
      <c r="D17" s="78">
        <v>467</v>
      </c>
      <c r="E17" s="78">
        <v>418</v>
      </c>
      <c r="F17" s="78">
        <v>40</v>
      </c>
      <c r="G17" s="78">
        <v>9</v>
      </c>
    </row>
    <row r="18" spans="1:7" s="9" customFormat="1" ht="17.100000000000001" customHeight="1">
      <c r="A18" s="51" t="s">
        <v>37</v>
      </c>
      <c r="B18" s="50" t="s">
        <v>7</v>
      </c>
      <c r="C18" s="83">
        <f>SUM(C19:C21)</f>
        <v>976</v>
      </c>
      <c r="D18" s="80">
        <f>SUM(D19:D21)</f>
        <v>832</v>
      </c>
      <c r="E18" s="80">
        <f>SUM(E19:E21)</f>
        <v>518</v>
      </c>
      <c r="F18" s="80">
        <f>SUM(F19:F21)</f>
        <v>294</v>
      </c>
      <c r="G18" s="80">
        <f>SUM(G19:G21)</f>
        <v>19</v>
      </c>
    </row>
    <row r="19" spans="1:7" s="9" customFormat="1" ht="17.100000000000001" customHeight="1">
      <c r="A19" s="46"/>
      <c r="B19" s="45" t="s">
        <v>28</v>
      </c>
      <c r="C19" s="75">
        <v>251</v>
      </c>
      <c r="D19" s="74">
        <v>184</v>
      </c>
      <c r="E19" s="74">
        <v>68</v>
      </c>
      <c r="F19" s="74">
        <v>111</v>
      </c>
      <c r="G19" s="74">
        <v>5</v>
      </c>
    </row>
    <row r="20" spans="1:7" s="9" customFormat="1" ht="17.100000000000001" customHeight="1">
      <c r="A20" s="46"/>
      <c r="B20" s="45" t="s">
        <v>27</v>
      </c>
      <c r="C20" s="75">
        <v>303</v>
      </c>
      <c r="D20" s="74">
        <v>222</v>
      </c>
      <c r="E20" s="74">
        <v>67</v>
      </c>
      <c r="F20" s="74">
        <v>147</v>
      </c>
      <c r="G20" s="74">
        <v>7</v>
      </c>
    </row>
    <row r="21" spans="1:7" s="9" customFormat="1" ht="17.100000000000001" customHeight="1">
      <c r="A21" s="56"/>
      <c r="B21" s="55" t="s">
        <v>25</v>
      </c>
      <c r="C21" s="79">
        <v>422</v>
      </c>
      <c r="D21" s="78">
        <v>426</v>
      </c>
      <c r="E21" s="78">
        <v>383</v>
      </c>
      <c r="F21" s="78">
        <v>36</v>
      </c>
      <c r="G21" s="78">
        <v>7</v>
      </c>
    </row>
    <row r="22" spans="1:7" s="9" customFormat="1" ht="17.100000000000001" customHeight="1">
      <c r="A22" s="51" t="s">
        <v>36</v>
      </c>
      <c r="B22" s="50" t="s">
        <v>7</v>
      </c>
      <c r="C22" s="81">
        <f>SUM(C23:C25)</f>
        <v>920</v>
      </c>
      <c r="D22" s="80">
        <f>SUM(D23:D25)</f>
        <v>775</v>
      </c>
      <c r="E22" s="80">
        <f>SUM(E23:E25)</f>
        <v>497</v>
      </c>
      <c r="F22" s="80">
        <f>SUM(F23:F25)</f>
        <v>265</v>
      </c>
      <c r="G22" s="80">
        <f>SUM(G23:G25)</f>
        <v>13</v>
      </c>
    </row>
    <row r="23" spans="1:7" s="9" customFormat="1" ht="17.100000000000001" customHeight="1">
      <c r="A23" s="46"/>
      <c r="B23" s="45" t="s">
        <v>28</v>
      </c>
      <c r="C23" s="75">
        <v>243</v>
      </c>
      <c r="D23" s="74">
        <v>171</v>
      </c>
      <c r="E23" s="74">
        <v>67</v>
      </c>
      <c r="F23" s="74">
        <v>102</v>
      </c>
      <c r="G23" s="74">
        <v>3</v>
      </c>
    </row>
    <row r="24" spans="1:7" s="9" customFormat="1" ht="17.100000000000001" customHeight="1">
      <c r="A24" s="46"/>
      <c r="B24" s="45" t="s">
        <v>27</v>
      </c>
      <c r="C24" s="75">
        <v>270</v>
      </c>
      <c r="D24" s="74">
        <v>197</v>
      </c>
      <c r="E24" s="74">
        <v>64</v>
      </c>
      <c r="F24" s="74">
        <v>129</v>
      </c>
      <c r="G24" s="74">
        <v>4</v>
      </c>
    </row>
    <row r="25" spans="1:7" s="9" customFormat="1" ht="17.100000000000001" customHeight="1">
      <c r="A25" s="56"/>
      <c r="B25" s="55" t="s">
        <v>25</v>
      </c>
      <c r="C25" s="79">
        <v>407</v>
      </c>
      <c r="D25" s="78">
        <v>407</v>
      </c>
      <c r="E25" s="78">
        <v>366</v>
      </c>
      <c r="F25" s="78">
        <v>34</v>
      </c>
      <c r="G25" s="78">
        <v>6</v>
      </c>
    </row>
    <row r="26" spans="1:7" s="9" customFormat="1" ht="17.100000000000001" customHeight="1">
      <c r="A26" s="51" t="s">
        <v>35</v>
      </c>
      <c r="B26" s="50" t="s">
        <v>7</v>
      </c>
      <c r="C26" s="81">
        <v>715</v>
      </c>
      <c r="D26" s="82">
        <v>677</v>
      </c>
      <c r="E26" s="82">
        <v>440</v>
      </c>
      <c r="F26" s="82">
        <v>222</v>
      </c>
      <c r="G26" s="82">
        <v>14</v>
      </c>
    </row>
    <row r="27" spans="1:7" s="9" customFormat="1" ht="17.100000000000001" customHeight="1">
      <c r="A27" s="46"/>
      <c r="B27" s="45" t="s">
        <v>28</v>
      </c>
      <c r="C27" s="75">
        <v>172</v>
      </c>
      <c r="D27" s="74">
        <v>153</v>
      </c>
      <c r="E27" s="74">
        <v>62</v>
      </c>
      <c r="F27" s="74">
        <v>86</v>
      </c>
      <c r="G27" s="74">
        <v>4</v>
      </c>
    </row>
    <row r="28" spans="1:7" s="9" customFormat="1" ht="17.100000000000001" customHeight="1">
      <c r="A28" s="46"/>
      <c r="B28" s="45" t="s">
        <v>27</v>
      </c>
      <c r="C28" s="75">
        <v>192</v>
      </c>
      <c r="D28" s="74">
        <v>161</v>
      </c>
      <c r="E28" s="74">
        <v>51</v>
      </c>
      <c r="F28" s="74">
        <v>106</v>
      </c>
      <c r="G28" s="74">
        <v>4</v>
      </c>
    </row>
    <row r="29" spans="1:7" s="9" customFormat="1" ht="17.100000000000001" customHeight="1">
      <c r="A29" s="56"/>
      <c r="B29" s="55" t="s">
        <v>25</v>
      </c>
      <c r="C29" s="79">
        <v>351</v>
      </c>
      <c r="D29" s="78">
        <v>363</v>
      </c>
      <c r="E29" s="78">
        <v>327</v>
      </c>
      <c r="F29" s="78">
        <v>30</v>
      </c>
      <c r="G29" s="78">
        <v>6</v>
      </c>
    </row>
    <row r="30" spans="1:7" s="9" customFormat="1" ht="17.100000000000001" customHeight="1">
      <c r="A30" s="51" t="s">
        <v>34</v>
      </c>
      <c r="B30" s="50" t="s">
        <v>7</v>
      </c>
      <c r="C30" s="81">
        <f>SUM(C31:C33)</f>
        <v>636</v>
      </c>
      <c r="D30" s="80">
        <f>SUM(D31:D33)</f>
        <v>583</v>
      </c>
      <c r="E30" s="80">
        <f>SUM(E31:E33)</f>
        <v>578</v>
      </c>
      <c r="F30" s="80">
        <f>SUM(F31:F33)</f>
        <v>180</v>
      </c>
      <c r="G30" s="80">
        <f>SUM(G31:G33)</f>
        <v>10</v>
      </c>
    </row>
    <row r="31" spans="1:7" s="9" customFormat="1" ht="17.100000000000001" customHeight="1">
      <c r="A31" s="46"/>
      <c r="B31" s="45" t="s">
        <v>28</v>
      </c>
      <c r="C31" s="75">
        <v>157</v>
      </c>
      <c r="D31" s="74">
        <v>130</v>
      </c>
      <c r="E31" s="74">
        <v>130</v>
      </c>
      <c r="F31" s="74">
        <v>75</v>
      </c>
      <c r="G31" s="74">
        <v>3</v>
      </c>
    </row>
    <row r="32" spans="1:7" s="9" customFormat="1" ht="17.100000000000001" customHeight="1">
      <c r="A32" s="46"/>
      <c r="B32" s="45" t="s">
        <v>27</v>
      </c>
      <c r="C32" s="75">
        <v>154</v>
      </c>
      <c r="D32" s="74">
        <v>125</v>
      </c>
      <c r="E32" s="74">
        <v>123</v>
      </c>
      <c r="F32" s="74">
        <v>84</v>
      </c>
      <c r="G32" s="74">
        <v>2</v>
      </c>
    </row>
    <row r="33" spans="1:7" s="9" customFormat="1" ht="17.100000000000001" customHeight="1">
      <c r="A33" s="56"/>
      <c r="B33" s="55" t="s">
        <v>25</v>
      </c>
      <c r="C33" s="79">
        <v>325</v>
      </c>
      <c r="D33" s="78">
        <v>328</v>
      </c>
      <c r="E33" s="78">
        <v>325</v>
      </c>
      <c r="F33" s="78">
        <v>21</v>
      </c>
      <c r="G33" s="78">
        <v>5</v>
      </c>
    </row>
    <row r="34" spans="1:7" s="9" customFormat="1" ht="17.100000000000001" customHeight="1">
      <c r="A34" s="51" t="s">
        <v>32</v>
      </c>
      <c r="B34" s="50" t="s">
        <v>7</v>
      </c>
      <c r="C34" s="77">
        <v>601</v>
      </c>
      <c r="D34" s="76">
        <v>564</v>
      </c>
      <c r="E34" s="76">
        <v>386</v>
      </c>
      <c r="F34" s="76">
        <v>169</v>
      </c>
      <c r="G34" s="76">
        <v>9</v>
      </c>
    </row>
    <row r="35" spans="1:7" s="9" customFormat="1" ht="17.100000000000001" customHeight="1">
      <c r="A35" s="46"/>
      <c r="B35" s="45" t="s">
        <v>28</v>
      </c>
      <c r="C35" s="75">
        <v>144</v>
      </c>
      <c r="D35" s="74">
        <v>122</v>
      </c>
      <c r="E35" s="74">
        <v>46</v>
      </c>
      <c r="F35" s="74">
        <v>73</v>
      </c>
      <c r="G35" s="74">
        <v>3</v>
      </c>
    </row>
    <row r="36" spans="1:7" s="9" customFormat="1" ht="17.100000000000001" customHeight="1">
      <c r="A36" s="46"/>
      <c r="B36" s="45" t="s">
        <v>27</v>
      </c>
      <c r="C36" s="75">
        <v>139</v>
      </c>
      <c r="D36" s="74">
        <v>114</v>
      </c>
      <c r="E36" s="74">
        <v>38</v>
      </c>
      <c r="F36" s="74">
        <v>74</v>
      </c>
      <c r="G36" s="74">
        <v>2</v>
      </c>
    </row>
    <row r="37" spans="1:7" s="9" customFormat="1" ht="17.100000000000001" customHeight="1">
      <c r="A37" s="56"/>
      <c r="B37" s="55" t="s">
        <v>25</v>
      </c>
      <c r="C37" s="79">
        <v>318</v>
      </c>
      <c r="D37" s="78">
        <v>328</v>
      </c>
      <c r="E37" s="78">
        <v>302</v>
      </c>
      <c r="F37" s="78">
        <v>22</v>
      </c>
      <c r="G37" s="78">
        <v>4</v>
      </c>
    </row>
    <row r="38" spans="1:7" s="9" customFormat="1" ht="17.100000000000001" customHeight="1">
      <c r="A38" s="51" t="s">
        <v>31</v>
      </c>
      <c r="B38" s="50" t="s">
        <v>7</v>
      </c>
      <c r="C38" s="77">
        <v>553</v>
      </c>
      <c r="D38" s="76">
        <v>543</v>
      </c>
      <c r="E38" s="76">
        <v>378</v>
      </c>
      <c r="F38" s="76">
        <v>158</v>
      </c>
      <c r="G38" s="76">
        <v>7</v>
      </c>
    </row>
    <row r="39" spans="1:7" s="9" customFormat="1" ht="17.100000000000001" customHeight="1">
      <c r="A39" s="46"/>
      <c r="B39" s="45" t="s">
        <v>28</v>
      </c>
      <c r="C39" s="75">
        <v>136</v>
      </c>
      <c r="D39" s="74">
        <v>123</v>
      </c>
      <c r="E39" s="74">
        <v>51</v>
      </c>
      <c r="F39" s="74">
        <v>71</v>
      </c>
      <c r="G39" s="74">
        <v>1</v>
      </c>
    </row>
    <row r="40" spans="1:7" s="9" customFormat="1" ht="17.100000000000001" customHeight="1">
      <c r="A40" s="46"/>
      <c r="B40" s="45" t="s">
        <v>27</v>
      </c>
      <c r="C40" s="75">
        <v>118</v>
      </c>
      <c r="D40" s="74">
        <v>102</v>
      </c>
      <c r="E40" s="74">
        <v>38</v>
      </c>
      <c r="F40" s="74">
        <v>63</v>
      </c>
      <c r="G40" s="74">
        <v>1</v>
      </c>
    </row>
    <row r="41" spans="1:7" s="9" customFormat="1" ht="17.100000000000001" customHeight="1">
      <c r="A41" s="56"/>
      <c r="B41" s="55" t="s">
        <v>25</v>
      </c>
      <c r="C41" s="79">
        <v>299</v>
      </c>
      <c r="D41" s="78">
        <v>318</v>
      </c>
      <c r="E41" s="78">
        <v>289</v>
      </c>
      <c r="F41" s="78">
        <v>25</v>
      </c>
      <c r="G41" s="78">
        <v>4</v>
      </c>
    </row>
    <row r="42" spans="1:7" s="9" customFormat="1" ht="17.100000000000001" customHeight="1">
      <c r="A42" s="51" t="s">
        <v>29</v>
      </c>
      <c r="B42" s="50" t="s">
        <v>7</v>
      </c>
      <c r="C42" s="77">
        <v>508</v>
      </c>
      <c r="D42" s="76">
        <v>510</v>
      </c>
      <c r="E42" s="76">
        <v>354</v>
      </c>
      <c r="F42" s="76">
        <v>151</v>
      </c>
      <c r="G42" s="76">
        <v>6</v>
      </c>
    </row>
    <row r="43" spans="1:7" s="9" customFormat="1" ht="17.100000000000001" customHeight="1">
      <c r="A43" s="46"/>
      <c r="B43" s="45" t="s">
        <v>28</v>
      </c>
      <c r="C43" s="75">
        <v>123</v>
      </c>
      <c r="D43" s="74">
        <v>122</v>
      </c>
      <c r="E43" s="74">
        <v>52</v>
      </c>
      <c r="F43" s="74">
        <v>69</v>
      </c>
      <c r="G43" s="74">
        <v>1</v>
      </c>
    </row>
    <row r="44" spans="1:7" s="9" customFormat="1" ht="17.100000000000001" customHeight="1">
      <c r="A44" s="46"/>
      <c r="B44" s="45" t="s">
        <v>27</v>
      </c>
      <c r="C44" s="75">
        <v>107</v>
      </c>
      <c r="D44" s="74">
        <v>88</v>
      </c>
      <c r="E44" s="74">
        <v>29</v>
      </c>
      <c r="F44" s="74">
        <v>58</v>
      </c>
      <c r="G44" s="74">
        <v>1</v>
      </c>
    </row>
    <row r="45" spans="1:7" s="9" customFormat="1" ht="17.100000000000001" customHeight="1" thickBot="1">
      <c r="A45" s="42"/>
      <c r="B45" s="41" t="s">
        <v>25</v>
      </c>
      <c r="C45" s="73">
        <v>278</v>
      </c>
      <c r="D45" s="72">
        <v>300</v>
      </c>
      <c r="E45" s="72">
        <v>274</v>
      </c>
      <c r="F45" s="72">
        <v>23</v>
      </c>
      <c r="G45" s="72">
        <v>3</v>
      </c>
    </row>
    <row r="46" spans="1:7" s="9" customFormat="1" ht="15.75" customHeight="1">
      <c r="A46" s="24" t="s">
        <v>21</v>
      </c>
      <c r="F46" s="25"/>
    </row>
    <row r="53" spans="2:2">
      <c r="B53" s="27"/>
    </row>
    <row r="54" spans="2:2">
      <c r="B54" s="27"/>
    </row>
  </sheetData>
  <mergeCells count="14">
    <mergeCell ref="A38:A41"/>
    <mergeCell ref="A42:A45"/>
    <mergeCell ref="A14:A17"/>
    <mergeCell ref="A18:A21"/>
    <mergeCell ref="A22:A25"/>
    <mergeCell ref="A26:A29"/>
    <mergeCell ref="A30:A33"/>
    <mergeCell ref="A34:A37"/>
    <mergeCell ref="A10:A13"/>
    <mergeCell ref="A4:A5"/>
    <mergeCell ref="B4:B5"/>
    <mergeCell ref="C4:C5"/>
    <mergeCell ref="D4:G4"/>
    <mergeCell ref="A6:A9"/>
  </mergeCells>
  <phoneticPr fontId="1"/>
  <pageMargins left="0.74803149606299213" right="0.74803149606299213" top="0.98425196850393704" bottom="0.98425196850393704" header="0.59055118110236227" footer="0.51181102362204722"/>
  <pageSetup paperSize="9" fitToHeight="0" orientation="portrait" r:id="rId1"/>
  <headerFooter scaleWithDoc="0">
    <oddHeader>&amp;L&amp;"HGPｺﾞｼｯｸM,ﾒﾃﾞｨｳﾑ"3産業－2農業
&amp;14　3　地区別、販売農家数及び経営耕地状況の推移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zoomScaleNormal="100" zoomScaleSheetLayoutView="100" workbookViewId="0"/>
  </sheetViews>
  <sheetFormatPr defaultRowHeight="13.5"/>
  <cols>
    <col min="1" max="1" width="18.875" style="5" customWidth="1"/>
    <col min="2" max="3" width="13.375" style="5" customWidth="1"/>
    <col min="4" max="4" width="15.625" style="5" customWidth="1"/>
    <col min="5" max="6" width="13.375" style="5" customWidth="1"/>
    <col min="7" max="7" width="9" style="5"/>
    <col min="8" max="9" width="8.25" style="5" customWidth="1"/>
    <col min="10" max="16384" width="9" style="5"/>
  </cols>
  <sheetData>
    <row r="1" spans="1:8" s="2" customFormat="1" ht="13.5" customHeight="1">
      <c r="A1" s="1" t="s">
        <v>0</v>
      </c>
    </row>
    <row r="2" spans="1:8" ht="17.25">
      <c r="A2" s="3" t="s">
        <v>70</v>
      </c>
      <c r="B2" s="4"/>
      <c r="C2" s="4"/>
      <c r="D2" s="4"/>
      <c r="E2" s="4"/>
      <c r="F2" s="4"/>
    </row>
    <row r="3" spans="1:8" s="9" customFormat="1" ht="12.75" thickBot="1">
      <c r="A3" s="6"/>
      <c r="C3" s="6"/>
      <c r="D3" s="6"/>
      <c r="E3" s="6"/>
      <c r="F3" s="107" t="s">
        <v>69</v>
      </c>
    </row>
    <row r="4" spans="1:8" s="9" customFormat="1" ht="22.5" customHeight="1">
      <c r="A4" s="103" t="s">
        <v>63</v>
      </c>
      <c r="B4" s="102" t="s">
        <v>68</v>
      </c>
      <c r="C4" s="102" t="s">
        <v>67</v>
      </c>
      <c r="D4" s="106" t="s">
        <v>66</v>
      </c>
      <c r="E4" s="102" t="s">
        <v>65</v>
      </c>
      <c r="F4" s="105" t="s">
        <v>64</v>
      </c>
    </row>
    <row r="5" spans="1:8" s="9" customFormat="1" ht="33.75" customHeight="1" thickBot="1">
      <c r="A5" s="99" t="s">
        <v>57</v>
      </c>
      <c r="B5" s="98">
        <v>244</v>
      </c>
      <c r="C5" s="98">
        <v>2</v>
      </c>
      <c r="D5" s="98">
        <v>2</v>
      </c>
      <c r="E5" s="98" t="s">
        <v>26</v>
      </c>
      <c r="F5" s="97">
        <v>90</v>
      </c>
    </row>
    <row r="6" spans="1:8" s="9" customFormat="1" ht="25.5" customHeight="1" thickBot="1">
      <c r="B6" s="104"/>
      <c r="C6" s="104"/>
      <c r="D6" s="104"/>
      <c r="E6" s="104"/>
      <c r="F6" s="104"/>
    </row>
    <row r="7" spans="1:8" s="9" customFormat="1" ht="26.25" customHeight="1">
      <c r="A7" s="103" t="s">
        <v>63</v>
      </c>
      <c r="B7" s="101" t="s">
        <v>62</v>
      </c>
      <c r="C7" s="102" t="s">
        <v>61</v>
      </c>
      <c r="D7" s="101" t="s">
        <v>60</v>
      </c>
      <c r="E7" s="101" t="s">
        <v>59</v>
      </c>
      <c r="F7" s="100" t="s">
        <v>58</v>
      </c>
      <c r="G7" s="25"/>
      <c r="H7" s="25"/>
    </row>
    <row r="8" spans="1:8" s="9" customFormat="1" ht="33.75" customHeight="1" thickBot="1">
      <c r="A8" s="99" t="s">
        <v>57</v>
      </c>
      <c r="B8" s="98">
        <v>7</v>
      </c>
      <c r="C8" s="98" t="s">
        <v>26</v>
      </c>
      <c r="D8" s="98">
        <v>1</v>
      </c>
      <c r="E8" s="98" t="s">
        <v>26</v>
      </c>
      <c r="F8" s="97" t="s">
        <v>26</v>
      </c>
      <c r="G8" s="25"/>
      <c r="H8" s="25"/>
    </row>
    <row r="9" spans="1:8" s="9" customFormat="1" ht="15.75" customHeight="1">
      <c r="A9" s="96" t="s">
        <v>21</v>
      </c>
      <c r="C9" s="95"/>
      <c r="D9" s="95"/>
      <c r="E9" s="95"/>
      <c r="F9" s="94"/>
    </row>
  </sheetData>
  <phoneticPr fontId="1"/>
  <pageMargins left="0.74803149606299213" right="0.74803149606299213" top="0.98425196850393704" bottom="0.98425196850393704" header="0.59055118110236227" footer="0.51181102362204722"/>
  <pageSetup paperSize="9" orientation="portrait" r:id="rId1"/>
  <headerFooter scaleWithDoc="0">
    <oddHeader>&amp;L&amp;"HGPｺﾞｼｯｸM,ﾒﾃﾞｨｳﾑ"3産業－2農業
&amp;14　4　農業経営組織別販売農家数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7.25" style="5" customWidth="1"/>
    <col min="2" max="2" width="9.375" style="5" customWidth="1"/>
    <col min="3" max="4" width="8.75" style="5" customWidth="1"/>
    <col min="5" max="5" width="9" style="5" customWidth="1"/>
    <col min="6" max="10" width="8.625" style="5" customWidth="1"/>
    <col min="11" max="12" width="9.125" style="5" customWidth="1"/>
    <col min="13" max="19" width="11" style="5" customWidth="1"/>
    <col min="20" max="16384" width="9" style="5"/>
  </cols>
  <sheetData>
    <row r="1" spans="1:19" s="2" customFormat="1" ht="13.5" customHeight="1">
      <c r="A1" s="1" t="s">
        <v>0</v>
      </c>
    </row>
    <row r="2" spans="1:19" ht="17.25">
      <c r="A2" s="147" t="s">
        <v>95</v>
      </c>
      <c r="B2" s="4"/>
      <c r="C2" s="4"/>
      <c r="D2" s="4"/>
      <c r="E2" s="4"/>
      <c r="F2" s="4"/>
      <c r="G2" s="4"/>
      <c r="H2" s="4"/>
    </row>
    <row r="3" spans="1:19" s="9" customFormat="1" ht="12.75" thickBot="1">
      <c r="A3" s="146"/>
      <c r="B3" s="145"/>
      <c r="C3" s="121"/>
      <c r="D3" s="121"/>
      <c r="E3" s="121"/>
      <c r="F3" s="121"/>
      <c r="G3" s="121"/>
      <c r="H3" s="111"/>
      <c r="I3" s="111"/>
      <c r="J3" s="121"/>
      <c r="K3" s="121"/>
      <c r="L3" s="121"/>
      <c r="M3" s="121"/>
      <c r="N3" s="121"/>
      <c r="O3" s="121"/>
      <c r="P3" s="121"/>
      <c r="Q3" s="121"/>
      <c r="R3" s="111"/>
      <c r="S3" s="107" t="s">
        <v>94</v>
      </c>
    </row>
    <row r="4" spans="1:19" s="9" customFormat="1" ht="22.5" customHeight="1">
      <c r="A4" s="61" t="s">
        <v>93</v>
      </c>
      <c r="B4" s="142" t="s">
        <v>92</v>
      </c>
      <c r="C4" s="144" t="s">
        <v>91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</row>
    <row r="5" spans="1:19" s="9" customFormat="1" ht="16.5" customHeight="1">
      <c r="A5" s="61"/>
      <c r="B5" s="142"/>
      <c r="C5" s="141" t="s">
        <v>90</v>
      </c>
      <c r="D5" s="140"/>
      <c r="E5" s="140"/>
      <c r="F5" s="139"/>
      <c r="G5" s="141" t="s">
        <v>89</v>
      </c>
      <c r="H5" s="140"/>
      <c r="I5" s="140"/>
      <c r="J5" s="140"/>
      <c r="K5" s="139"/>
      <c r="L5" s="135" t="s">
        <v>88</v>
      </c>
      <c r="M5" s="138" t="s">
        <v>87</v>
      </c>
      <c r="N5" s="137"/>
      <c r="O5" s="137"/>
      <c r="P5" s="136"/>
      <c r="Q5" s="135" t="s">
        <v>86</v>
      </c>
      <c r="R5" s="134" t="s">
        <v>85</v>
      </c>
      <c r="S5" s="133" t="s">
        <v>84</v>
      </c>
    </row>
    <row r="6" spans="1:19" s="9" customFormat="1" ht="40.5" customHeight="1">
      <c r="A6" s="132"/>
      <c r="B6" s="127"/>
      <c r="C6" s="131" t="s">
        <v>7</v>
      </c>
      <c r="D6" s="128" t="s">
        <v>83</v>
      </c>
      <c r="E6" s="128" t="s">
        <v>82</v>
      </c>
      <c r="F6" s="128" t="s">
        <v>81</v>
      </c>
      <c r="G6" s="130" t="s">
        <v>7</v>
      </c>
      <c r="H6" s="10" t="s">
        <v>80</v>
      </c>
      <c r="I6" s="128" t="s">
        <v>79</v>
      </c>
      <c r="J6" s="128" t="s">
        <v>78</v>
      </c>
      <c r="K6" s="128" t="s">
        <v>77</v>
      </c>
      <c r="L6" s="127"/>
      <c r="M6" s="129" t="s">
        <v>7</v>
      </c>
      <c r="N6" s="128" t="s">
        <v>76</v>
      </c>
      <c r="O6" s="128" t="s">
        <v>75</v>
      </c>
      <c r="P6" s="128" t="s">
        <v>74</v>
      </c>
      <c r="Q6" s="127"/>
      <c r="R6" s="126"/>
      <c r="S6" s="125"/>
    </row>
    <row r="7" spans="1:19" s="26" customFormat="1" ht="24" customHeight="1">
      <c r="A7" s="20" t="s">
        <v>73</v>
      </c>
      <c r="B7" s="122">
        <v>1900.2</v>
      </c>
      <c r="C7" s="121">
        <v>461.4</v>
      </c>
      <c r="D7" s="121">
        <v>7.7</v>
      </c>
      <c r="E7" s="121">
        <v>219.8</v>
      </c>
      <c r="F7" s="121">
        <v>234</v>
      </c>
      <c r="G7" s="121">
        <v>267</v>
      </c>
      <c r="H7" s="111" t="s">
        <v>26</v>
      </c>
      <c r="I7" s="111" t="s">
        <v>26</v>
      </c>
      <c r="J7" s="121">
        <v>267</v>
      </c>
      <c r="K7" s="111" t="s">
        <v>26</v>
      </c>
      <c r="L7" s="111" t="s">
        <v>26</v>
      </c>
      <c r="M7" s="121">
        <v>24</v>
      </c>
      <c r="N7" s="121">
        <v>24</v>
      </c>
      <c r="O7" s="111" t="s">
        <v>26</v>
      </c>
      <c r="P7" s="111" t="s">
        <v>26</v>
      </c>
      <c r="Q7" s="121">
        <v>407.2</v>
      </c>
      <c r="R7" s="111" t="s">
        <v>26</v>
      </c>
      <c r="S7" s="121">
        <v>740.6</v>
      </c>
    </row>
    <row r="8" spans="1:19" s="26" customFormat="1" ht="24" customHeight="1">
      <c r="A8" s="124">
        <v>12</v>
      </c>
      <c r="B8" s="122">
        <v>1425.8</v>
      </c>
      <c r="C8" s="121">
        <v>337.4</v>
      </c>
      <c r="D8" s="121">
        <v>13.9</v>
      </c>
      <c r="E8" s="121">
        <v>159.69999999999999</v>
      </c>
      <c r="F8" s="121">
        <v>163.80000000000001</v>
      </c>
      <c r="G8" s="121">
        <v>409.1</v>
      </c>
      <c r="H8" s="121">
        <v>3.3</v>
      </c>
      <c r="I8" s="111" t="s">
        <v>26</v>
      </c>
      <c r="J8" s="121">
        <v>405.8</v>
      </c>
      <c r="K8" s="111" t="s">
        <v>26</v>
      </c>
      <c r="L8" s="111" t="s">
        <v>26</v>
      </c>
      <c r="M8" s="121">
        <v>141.19999999999999</v>
      </c>
      <c r="N8" s="121">
        <v>44.2</v>
      </c>
      <c r="O8" s="121">
        <v>97</v>
      </c>
      <c r="P8" s="111" t="s">
        <v>26</v>
      </c>
      <c r="Q8" s="121">
        <v>333.7</v>
      </c>
      <c r="R8" s="111" t="s">
        <v>26</v>
      </c>
      <c r="S8" s="121">
        <v>204.4</v>
      </c>
    </row>
    <row r="9" spans="1:19" s="26" customFormat="1" ht="24" customHeight="1">
      <c r="A9" s="123">
        <v>13</v>
      </c>
      <c r="B9" s="122">
        <v>1203.9000000000001</v>
      </c>
      <c r="C9" s="121">
        <v>230.9</v>
      </c>
      <c r="D9" s="121">
        <v>10</v>
      </c>
      <c r="E9" s="121">
        <v>124.3</v>
      </c>
      <c r="F9" s="121">
        <v>96.5</v>
      </c>
      <c r="G9" s="121">
        <v>155.4</v>
      </c>
      <c r="H9" s="111" t="s">
        <v>26</v>
      </c>
      <c r="I9" s="111" t="s">
        <v>26</v>
      </c>
      <c r="J9" s="121">
        <v>2.9</v>
      </c>
      <c r="K9" s="111">
        <v>152.5</v>
      </c>
      <c r="L9" s="121">
        <v>3.1</v>
      </c>
      <c r="M9" s="121">
        <v>32.200000000000003</v>
      </c>
      <c r="N9" s="121">
        <v>32.200000000000003</v>
      </c>
      <c r="O9" s="111" t="s">
        <v>26</v>
      </c>
      <c r="P9" s="111" t="s">
        <v>26</v>
      </c>
      <c r="Q9" s="121">
        <v>782.2</v>
      </c>
      <c r="R9" s="111" t="s">
        <v>26</v>
      </c>
      <c r="S9" s="111" t="s">
        <v>26</v>
      </c>
    </row>
    <row r="10" spans="1:19" s="26" customFormat="1" ht="24" customHeight="1">
      <c r="A10" s="123">
        <v>14</v>
      </c>
      <c r="B10" s="122">
        <v>1755.6</v>
      </c>
      <c r="C10" s="121">
        <v>267.60000000000002</v>
      </c>
      <c r="D10" s="121">
        <v>32.5</v>
      </c>
      <c r="E10" s="121">
        <v>191.2</v>
      </c>
      <c r="F10" s="121">
        <v>43.9</v>
      </c>
      <c r="G10" s="121">
        <v>712.9</v>
      </c>
      <c r="H10" s="111" t="s">
        <v>26</v>
      </c>
      <c r="I10" s="121">
        <v>470.2</v>
      </c>
      <c r="J10" s="121">
        <v>53.7</v>
      </c>
      <c r="K10" s="111">
        <v>189</v>
      </c>
      <c r="L10" s="111" t="s">
        <v>26</v>
      </c>
      <c r="M10" s="121">
        <v>9</v>
      </c>
      <c r="N10" s="121">
        <v>9</v>
      </c>
      <c r="O10" s="111" t="s">
        <v>26</v>
      </c>
      <c r="P10" s="111" t="s">
        <v>26</v>
      </c>
      <c r="Q10" s="121">
        <v>287</v>
      </c>
      <c r="R10" s="111" t="s">
        <v>26</v>
      </c>
      <c r="S10" s="121">
        <v>479</v>
      </c>
    </row>
    <row r="11" spans="1:19" s="26" customFormat="1" ht="24" customHeight="1">
      <c r="A11" s="123">
        <v>15</v>
      </c>
      <c r="B11" s="122">
        <v>778.6</v>
      </c>
      <c r="C11" s="121">
        <v>256.89999999999998</v>
      </c>
      <c r="D11" s="121">
        <v>33</v>
      </c>
      <c r="E11" s="121">
        <v>163.1</v>
      </c>
      <c r="F11" s="121">
        <v>60.8</v>
      </c>
      <c r="G11" s="121">
        <v>52.6</v>
      </c>
      <c r="H11" s="111" t="s">
        <v>26</v>
      </c>
      <c r="I11" s="111" t="s">
        <v>26</v>
      </c>
      <c r="J11" s="121">
        <v>5.5</v>
      </c>
      <c r="K11" s="111">
        <v>47.1</v>
      </c>
      <c r="L11" s="111" t="s">
        <v>26</v>
      </c>
      <c r="M11" s="121">
        <v>37.4</v>
      </c>
      <c r="N11" s="121">
        <v>30.1</v>
      </c>
      <c r="O11" s="111" t="s">
        <v>26</v>
      </c>
      <c r="P11" s="111">
        <v>7.3</v>
      </c>
      <c r="Q11" s="121">
        <v>285.2</v>
      </c>
      <c r="R11" s="111" t="s">
        <v>26</v>
      </c>
      <c r="S11" s="121">
        <v>146.5</v>
      </c>
    </row>
    <row r="12" spans="1:19" s="26" customFormat="1" ht="24" customHeight="1">
      <c r="A12" s="123">
        <v>16</v>
      </c>
      <c r="B12" s="122">
        <v>793.8</v>
      </c>
      <c r="C12" s="121">
        <v>173.1</v>
      </c>
      <c r="D12" s="121">
        <v>20.8</v>
      </c>
      <c r="E12" s="121">
        <v>105.3</v>
      </c>
      <c r="F12" s="121">
        <v>47</v>
      </c>
      <c r="G12" s="121">
        <v>15.7</v>
      </c>
      <c r="H12" s="111" t="s">
        <v>30</v>
      </c>
      <c r="I12" s="111" t="s">
        <v>30</v>
      </c>
      <c r="J12" s="111" t="s">
        <v>30</v>
      </c>
      <c r="K12" s="111">
        <v>15.7</v>
      </c>
      <c r="L12" s="111" t="s">
        <v>30</v>
      </c>
      <c r="M12" s="111">
        <v>88.2</v>
      </c>
      <c r="N12" s="111">
        <v>16.600000000000001</v>
      </c>
      <c r="O12" s="111">
        <v>71.599999999999994</v>
      </c>
      <c r="P12" s="111" t="s">
        <v>26</v>
      </c>
      <c r="Q12" s="121">
        <v>253.3</v>
      </c>
      <c r="R12" s="111" t="s">
        <v>30</v>
      </c>
      <c r="S12" s="121">
        <v>263.60000000000002</v>
      </c>
    </row>
    <row r="13" spans="1:19" s="26" customFormat="1" ht="24" customHeight="1">
      <c r="A13" s="123">
        <v>17</v>
      </c>
      <c r="B13" s="122">
        <v>879</v>
      </c>
      <c r="C13" s="121">
        <v>247.8</v>
      </c>
      <c r="D13" s="121">
        <v>35.1</v>
      </c>
      <c r="E13" s="121">
        <v>166.3</v>
      </c>
      <c r="F13" s="121">
        <v>46.5</v>
      </c>
      <c r="G13" s="121">
        <v>172.1</v>
      </c>
      <c r="H13" s="111" t="s">
        <v>30</v>
      </c>
      <c r="I13" s="111" t="s">
        <v>26</v>
      </c>
      <c r="J13" s="111">
        <v>94.7</v>
      </c>
      <c r="K13" s="111">
        <v>77.400000000000006</v>
      </c>
      <c r="L13" s="111">
        <v>14.2</v>
      </c>
      <c r="M13" s="111">
        <v>80.900000000000006</v>
      </c>
      <c r="N13" s="111">
        <v>18.100000000000001</v>
      </c>
      <c r="O13" s="111">
        <v>62.8</v>
      </c>
      <c r="P13" s="111" t="s">
        <v>26</v>
      </c>
      <c r="Q13" s="121">
        <v>317.39999999999998</v>
      </c>
      <c r="R13" s="111" t="s">
        <v>26</v>
      </c>
      <c r="S13" s="121">
        <v>46.6</v>
      </c>
    </row>
    <row r="14" spans="1:19" s="26" customFormat="1" ht="24" customHeight="1">
      <c r="A14" s="26">
        <v>18</v>
      </c>
      <c r="B14" s="120">
        <v>900.67</v>
      </c>
      <c r="C14" s="109">
        <v>268.87</v>
      </c>
      <c r="D14" s="109">
        <v>7.37</v>
      </c>
      <c r="E14" s="112">
        <v>169.43</v>
      </c>
      <c r="F14" s="121">
        <v>92.07</v>
      </c>
      <c r="G14" s="112">
        <v>174.57</v>
      </c>
      <c r="H14" s="112">
        <v>28.83</v>
      </c>
      <c r="I14" s="112" t="s">
        <v>30</v>
      </c>
      <c r="J14" s="112">
        <v>4.1500000000000004</v>
      </c>
      <c r="K14" s="111">
        <v>141.59</v>
      </c>
      <c r="L14" s="112">
        <v>3.27</v>
      </c>
      <c r="M14" s="112">
        <v>46.27</v>
      </c>
      <c r="N14" s="112">
        <v>46.27</v>
      </c>
      <c r="O14" s="111" t="s">
        <v>26</v>
      </c>
      <c r="P14" s="111" t="s">
        <v>26</v>
      </c>
      <c r="Q14" s="110">
        <v>407.69</v>
      </c>
      <c r="R14" s="109" t="s">
        <v>30</v>
      </c>
      <c r="S14" s="109" t="s">
        <v>30</v>
      </c>
    </row>
    <row r="15" spans="1:19" s="26" customFormat="1" ht="24" customHeight="1">
      <c r="A15" s="26">
        <v>19</v>
      </c>
      <c r="B15" s="120">
        <v>871.77</v>
      </c>
      <c r="C15" s="109">
        <v>195.37</v>
      </c>
      <c r="D15" s="109">
        <v>20.95</v>
      </c>
      <c r="E15" s="112">
        <v>157.61000000000001</v>
      </c>
      <c r="F15" s="121">
        <v>16.809999999999999</v>
      </c>
      <c r="G15" s="112">
        <v>124.99</v>
      </c>
      <c r="H15" s="112" t="s">
        <v>26</v>
      </c>
      <c r="I15" s="112" t="s">
        <v>30</v>
      </c>
      <c r="J15" s="112">
        <v>0.45</v>
      </c>
      <c r="K15" s="111">
        <v>124.54</v>
      </c>
      <c r="L15" s="112">
        <v>2.0499999999999998</v>
      </c>
      <c r="M15" s="112">
        <v>17.68</v>
      </c>
      <c r="N15" s="112">
        <v>17.68</v>
      </c>
      <c r="O15" s="111" t="s">
        <v>26</v>
      </c>
      <c r="P15" s="111" t="s">
        <v>26</v>
      </c>
      <c r="Q15" s="110">
        <v>154.16999999999999</v>
      </c>
      <c r="R15" s="109" t="s">
        <v>30</v>
      </c>
      <c r="S15" s="109">
        <v>377.51</v>
      </c>
    </row>
    <row r="16" spans="1:19" s="26" customFormat="1" ht="24" customHeight="1">
      <c r="A16" s="26">
        <v>20</v>
      </c>
      <c r="B16" s="120">
        <v>679.89</v>
      </c>
      <c r="C16" s="109">
        <v>205.74</v>
      </c>
      <c r="D16" s="109">
        <v>13.1</v>
      </c>
      <c r="E16" s="112">
        <v>172.88</v>
      </c>
      <c r="F16" s="121">
        <v>19.760000000000002</v>
      </c>
      <c r="G16" s="112">
        <v>38.340000000000003</v>
      </c>
      <c r="H16" s="112" t="s">
        <v>26</v>
      </c>
      <c r="I16" s="112" t="s">
        <v>26</v>
      </c>
      <c r="J16" s="112">
        <v>3.85</v>
      </c>
      <c r="K16" s="111">
        <v>34.49</v>
      </c>
      <c r="L16" s="112" t="s">
        <v>26</v>
      </c>
      <c r="M16" s="112">
        <v>36.65</v>
      </c>
      <c r="N16" s="112">
        <v>36.65</v>
      </c>
      <c r="O16" s="111" t="s">
        <v>26</v>
      </c>
      <c r="P16" s="111" t="s">
        <v>26</v>
      </c>
      <c r="Q16" s="110">
        <v>248.44</v>
      </c>
      <c r="R16" s="109" t="s">
        <v>30</v>
      </c>
      <c r="S16" s="109">
        <v>150.72</v>
      </c>
    </row>
    <row r="17" spans="1:19" s="26" customFormat="1" ht="24" customHeight="1">
      <c r="A17" s="26">
        <v>21</v>
      </c>
      <c r="B17" s="120">
        <v>724.9</v>
      </c>
      <c r="C17" s="109">
        <v>235.5</v>
      </c>
      <c r="D17" s="109">
        <v>24.33</v>
      </c>
      <c r="E17" s="112">
        <v>170.88</v>
      </c>
      <c r="F17" s="121">
        <v>40.270000000000003</v>
      </c>
      <c r="G17" s="112">
        <v>24</v>
      </c>
      <c r="H17" s="112">
        <v>0.2</v>
      </c>
      <c r="I17" s="112">
        <v>23.9</v>
      </c>
      <c r="J17" s="112" t="s">
        <v>30</v>
      </c>
      <c r="K17" s="111" t="s">
        <v>30</v>
      </c>
      <c r="L17" s="112" t="s">
        <v>30</v>
      </c>
      <c r="M17" s="112">
        <v>33.5</v>
      </c>
      <c r="N17" s="112">
        <v>33.5</v>
      </c>
      <c r="O17" s="111" t="s">
        <v>30</v>
      </c>
      <c r="P17" s="111" t="s">
        <v>30</v>
      </c>
      <c r="Q17" s="110">
        <v>156.5</v>
      </c>
      <c r="R17" s="109" t="s">
        <v>30</v>
      </c>
      <c r="S17" s="109">
        <v>275.5</v>
      </c>
    </row>
    <row r="18" spans="1:19" s="26" customFormat="1" ht="24" customHeight="1">
      <c r="A18" s="26">
        <v>22</v>
      </c>
      <c r="B18" s="120">
        <v>521</v>
      </c>
      <c r="C18" s="109">
        <v>150.1</v>
      </c>
      <c r="D18" s="109">
        <v>3.5</v>
      </c>
      <c r="E18" s="112">
        <v>123.4</v>
      </c>
      <c r="F18" s="121">
        <v>23.2</v>
      </c>
      <c r="G18" s="112">
        <v>19.600000000000001</v>
      </c>
      <c r="H18" s="112">
        <v>9.6</v>
      </c>
      <c r="I18" s="112" t="s">
        <v>30</v>
      </c>
      <c r="J18" s="112">
        <v>0.1</v>
      </c>
      <c r="K18" s="111">
        <v>10</v>
      </c>
      <c r="L18" s="112" t="s">
        <v>30</v>
      </c>
      <c r="M18" s="112">
        <v>76.400000000000006</v>
      </c>
      <c r="N18" s="112">
        <v>76.400000000000006</v>
      </c>
      <c r="O18" s="111" t="s">
        <v>30</v>
      </c>
      <c r="P18" s="111" t="s">
        <v>30</v>
      </c>
      <c r="Q18" s="110">
        <v>274.89999999999998</v>
      </c>
      <c r="R18" s="109" t="s">
        <v>30</v>
      </c>
      <c r="S18" s="109" t="s">
        <v>30</v>
      </c>
    </row>
    <row r="19" spans="1:19" s="26" customFormat="1" ht="24" customHeight="1">
      <c r="A19" s="26">
        <v>23</v>
      </c>
      <c r="B19" s="120">
        <v>668.7</v>
      </c>
      <c r="C19" s="109">
        <v>399.9</v>
      </c>
      <c r="D19" s="109">
        <v>21.8</v>
      </c>
      <c r="E19" s="112">
        <v>318.8</v>
      </c>
      <c r="F19" s="112">
        <v>59.3</v>
      </c>
      <c r="G19" s="112">
        <v>10.3</v>
      </c>
      <c r="H19" s="112">
        <v>7.7</v>
      </c>
      <c r="I19" s="112" t="s">
        <v>30</v>
      </c>
      <c r="J19" s="111">
        <v>2.7</v>
      </c>
      <c r="K19" s="111" t="s">
        <v>30</v>
      </c>
      <c r="L19" s="112" t="s">
        <v>30</v>
      </c>
      <c r="M19" s="112">
        <v>12.5</v>
      </c>
      <c r="N19" s="112">
        <v>10</v>
      </c>
      <c r="O19" s="112">
        <v>2.5</v>
      </c>
      <c r="P19" s="111" t="s">
        <v>30</v>
      </c>
      <c r="Q19" s="110">
        <v>246</v>
      </c>
      <c r="R19" s="109" t="s">
        <v>30</v>
      </c>
      <c r="S19" s="109" t="s">
        <v>30</v>
      </c>
    </row>
    <row r="20" spans="1:19" s="26" customFormat="1" ht="24" customHeight="1">
      <c r="A20" s="26">
        <v>24</v>
      </c>
      <c r="B20" s="120">
        <v>2253.1999999999998</v>
      </c>
      <c r="C20" s="109">
        <v>327.3</v>
      </c>
      <c r="D20" s="109">
        <v>66.099999999999994</v>
      </c>
      <c r="E20" s="112">
        <v>260.8</v>
      </c>
      <c r="F20" s="112">
        <v>0.4</v>
      </c>
      <c r="G20" s="112">
        <v>5.4</v>
      </c>
      <c r="H20" s="112">
        <v>5.4</v>
      </c>
      <c r="I20" s="112" t="s">
        <v>26</v>
      </c>
      <c r="J20" s="111" t="s">
        <v>26</v>
      </c>
      <c r="K20" s="111" t="s">
        <v>26</v>
      </c>
      <c r="L20" s="112" t="s">
        <v>26</v>
      </c>
      <c r="M20" s="112">
        <v>1888.1</v>
      </c>
      <c r="N20" s="112">
        <v>1888.1</v>
      </c>
      <c r="O20" s="112" t="s">
        <v>26</v>
      </c>
      <c r="P20" s="111" t="s">
        <v>26</v>
      </c>
      <c r="Q20" s="110">
        <v>32.4</v>
      </c>
      <c r="R20" s="109" t="s">
        <v>26</v>
      </c>
      <c r="S20" s="109" t="s">
        <v>26</v>
      </c>
    </row>
    <row r="21" spans="1:19" s="26" customFormat="1" ht="24" customHeight="1">
      <c r="A21" s="119">
        <v>25</v>
      </c>
      <c r="B21" s="109">
        <v>687.7</v>
      </c>
      <c r="C21" s="109">
        <v>405.6</v>
      </c>
      <c r="D21" s="109">
        <v>10.7</v>
      </c>
      <c r="E21" s="112">
        <v>84</v>
      </c>
      <c r="F21" s="112">
        <v>310.89999999999998</v>
      </c>
      <c r="G21" s="112">
        <v>59.7</v>
      </c>
      <c r="H21" s="112">
        <v>10</v>
      </c>
      <c r="I21" s="112" t="s">
        <v>26</v>
      </c>
      <c r="J21" s="111">
        <v>4.5</v>
      </c>
      <c r="K21" s="111">
        <v>45.1</v>
      </c>
      <c r="L21" s="112" t="s">
        <v>26</v>
      </c>
      <c r="M21" s="112">
        <v>94.9</v>
      </c>
      <c r="N21" s="112">
        <v>55.1</v>
      </c>
      <c r="O21" s="112" t="s">
        <v>26</v>
      </c>
      <c r="P21" s="111">
        <v>39.799999999999997</v>
      </c>
      <c r="Q21" s="110">
        <v>126.2</v>
      </c>
      <c r="R21" s="109" t="s">
        <v>26</v>
      </c>
      <c r="S21" s="109">
        <v>1.4</v>
      </c>
    </row>
    <row r="22" spans="1:19" s="26" customFormat="1" ht="24" customHeight="1">
      <c r="A22" s="119">
        <v>26</v>
      </c>
      <c r="B22" s="109">
        <v>558.29999999999995</v>
      </c>
      <c r="C22" s="109">
        <v>329.3</v>
      </c>
      <c r="D22" s="109">
        <v>10.9</v>
      </c>
      <c r="E22" s="112">
        <v>259.8</v>
      </c>
      <c r="F22" s="112">
        <v>58.7</v>
      </c>
      <c r="G22" s="112">
        <v>23</v>
      </c>
      <c r="H22" s="112">
        <v>17.600000000000001</v>
      </c>
      <c r="I22" s="112" t="s">
        <v>26</v>
      </c>
      <c r="J22" s="111">
        <v>4</v>
      </c>
      <c r="K22" s="111">
        <v>1.4</v>
      </c>
      <c r="L22" s="112" t="s">
        <v>26</v>
      </c>
      <c r="M22" s="112">
        <v>74.5</v>
      </c>
      <c r="N22" s="112">
        <v>74.5</v>
      </c>
      <c r="O22" s="112" t="s">
        <v>26</v>
      </c>
      <c r="P22" s="111" t="s">
        <v>26</v>
      </c>
      <c r="Q22" s="110">
        <v>131.5</v>
      </c>
      <c r="R22" s="109" t="s">
        <v>26</v>
      </c>
      <c r="S22" s="109" t="s">
        <v>26</v>
      </c>
    </row>
    <row r="23" spans="1:19" s="26" customFormat="1" ht="24" customHeight="1">
      <c r="A23" s="119">
        <v>27</v>
      </c>
      <c r="B23" s="109">
        <v>542.70000000000005</v>
      </c>
      <c r="C23" s="109">
        <v>284.66000000000003</v>
      </c>
      <c r="D23" s="109">
        <v>44.34</v>
      </c>
      <c r="E23" s="112">
        <v>160.86000000000001</v>
      </c>
      <c r="F23" s="112">
        <v>79.5</v>
      </c>
      <c r="G23" s="112">
        <v>11.19</v>
      </c>
      <c r="H23" s="112">
        <v>6.6</v>
      </c>
      <c r="I23" s="112" t="s">
        <v>30</v>
      </c>
      <c r="J23" s="111">
        <v>1.18</v>
      </c>
      <c r="K23" s="111">
        <v>3.41</v>
      </c>
      <c r="L23" s="112">
        <v>13.85</v>
      </c>
      <c r="M23" s="112">
        <v>78.75</v>
      </c>
      <c r="N23" s="112">
        <v>78.75</v>
      </c>
      <c r="O23" s="112" t="s">
        <v>30</v>
      </c>
      <c r="P23" s="111" t="s">
        <v>30</v>
      </c>
      <c r="Q23" s="110">
        <v>154.21</v>
      </c>
      <c r="R23" s="109" t="s">
        <v>30</v>
      </c>
      <c r="S23" s="109" t="s">
        <v>30</v>
      </c>
    </row>
    <row r="24" spans="1:19" s="26" customFormat="1" ht="24" customHeight="1">
      <c r="A24" s="119">
        <v>28</v>
      </c>
      <c r="B24" s="109">
        <v>473.5</v>
      </c>
      <c r="C24" s="109">
        <v>332.2</v>
      </c>
      <c r="D24" s="109">
        <v>93.8</v>
      </c>
      <c r="E24" s="112">
        <v>161.80000000000001</v>
      </c>
      <c r="F24" s="112">
        <v>76.5</v>
      </c>
      <c r="G24" s="112">
        <v>5.0999999999999996</v>
      </c>
      <c r="H24" s="112">
        <v>3.6</v>
      </c>
      <c r="I24" s="112" t="s">
        <v>30</v>
      </c>
      <c r="J24" s="111">
        <v>1.6</v>
      </c>
      <c r="K24" s="111" t="s">
        <v>30</v>
      </c>
      <c r="L24" s="112" t="s">
        <v>30</v>
      </c>
      <c r="M24" s="112">
        <v>24.8</v>
      </c>
      <c r="N24" s="112">
        <v>24.8</v>
      </c>
      <c r="O24" s="112" t="s">
        <v>30</v>
      </c>
      <c r="P24" s="111" t="s">
        <v>30</v>
      </c>
      <c r="Q24" s="110">
        <v>111.4</v>
      </c>
      <c r="R24" s="109" t="s">
        <v>30</v>
      </c>
      <c r="S24" s="109" t="s">
        <v>30</v>
      </c>
    </row>
    <row r="25" spans="1:19" s="26" customFormat="1" ht="24" customHeight="1" thickBot="1">
      <c r="A25" s="118">
        <v>29</v>
      </c>
      <c r="B25" s="113">
        <v>524.69000000000005</v>
      </c>
      <c r="C25" s="115">
        <v>315.98</v>
      </c>
      <c r="D25" s="115">
        <v>8.6999999999999993</v>
      </c>
      <c r="E25" s="115">
        <v>234.7</v>
      </c>
      <c r="F25" s="115">
        <v>72.58</v>
      </c>
      <c r="G25" s="115">
        <v>8.89</v>
      </c>
      <c r="H25" s="115" t="s">
        <v>30</v>
      </c>
      <c r="I25" s="115">
        <v>7.77</v>
      </c>
      <c r="J25" s="117">
        <v>1.1200000000000001</v>
      </c>
      <c r="K25" s="117" t="s">
        <v>30</v>
      </c>
      <c r="L25" s="116" t="s">
        <v>30</v>
      </c>
      <c r="M25" s="115">
        <v>77.44</v>
      </c>
      <c r="N25" s="115">
        <v>77.44</v>
      </c>
      <c r="O25" s="115" t="s">
        <v>30</v>
      </c>
      <c r="P25" s="115" t="s">
        <v>30</v>
      </c>
      <c r="Q25" s="114">
        <v>122.38</v>
      </c>
      <c r="R25" s="113" t="s">
        <v>30</v>
      </c>
      <c r="S25" s="113" t="s">
        <v>30</v>
      </c>
    </row>
    <row r="26" spans="1:19" s="9" customFormat="1" ht="15.75" customHeight="1">
      <c r="A26" s="26" t="s">
        <v>72</v>
      </c>
      <c r="B26" s="109"/>
      <c r="C26" s="109"/>
      <c r="D26" s="109"/>
      <c r="E26" s="112"/>
      <c r="F26" s="112"/>
      <c r="G26" s="112"/>
      <c r="H26" s="112"/>
      <c r="I26" s="112"/>
      <c r="J26" s="111"/>
      <c r="K26" s="111"/>
      <c r="L26" s="111"/>
      <c r="M26" s="112"/>
      <c r="N26" s="112"/>
      <c r="O26" s="112"/>
      <c r="P26" s="111"/>
      <c r="Q26" s="110"/>
      <c r="R26" s="109"/>
      <c r="S26" s="109"/>
    </row>
    <row r="30" spans="1:19">
      <c r="S30" s="108"/>
    </row>
    <row r="32" spans="1:19">
      <c r="F32" s="5" t="s">
        <v>71</v>
      </c>
    </row>
  </sheetData>
  <mergeCells count="10">
    <mergeCell ref="A4:A6"/>
    <mergeCell ref="B4:B6"/>
    <mergeCell ref="C4:S4"/>
    <mergeCell ref="C5:F5"/>
    <mergeCell ref="G5:K5"/>
    <mergeCell ref="L5:L6"/>
    <mergeCell ref="M5:P5"/>
    <mergeCell ref="Q5:Q6"/>
    <mergeCell ref="R5:R6"/>
    <mergeCell ref="S5:S6"/>
  </mergeCells>
  <phoneticPr fontId="1"/>
  <pageMargins left="0.74803149606299213" right="0.74803149606299213" top="0.98425196850393704" bottom="0.98425196850393704" header="0.59055118110236227" footer="0.51181102362204722"/>
  <pageSetup paperSize="9" scale="83" fitToHeight="0" orientation="portrait" r:id="rId1"/>
  <headerFooter differentOddEven="1" scaleWithDoc="0">
    <oddHeader>&amp;L&amp;"HGPｺﾞｼｯｸM,ﾒﾃﾞｨｳﾑ"3産業－2農業
&amp;14　5　用途別農地潰廃（転用）状況の推移</oddHeader>
  </headerFooter>
  <colBreaks count="1" manualBreakCount="1">
    <brk id="11" min="2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3-2-1</vt:lpstr>
      <vt:lpstr>3-2-2</vt:lpstr>
      <vt:lpstr>3-2-3</vt:lpstr>
      <vt:lpstr>3-2-4</vt:lpstr>
      <vt:lpstr>3-2-5</vt:lpstr>
      <vt:lpstr>'3-2-1'!Print_Area</vt:lpstr>
      <vt:lpstr>'3-2-2'!Print_Area</vt:lpstr>
      <vt:lpstr>'3-2-3'!Print_Area</vt:lpstr>
      <vt:lpstr>'3-2-4'!Print_Area</vt:lpstr>
      <vt:lpstr>'3-2-5'!Print_Area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2021-03-11T02:35:35Z</cp:lastPrinted>
  <dcterms:created xsi:type="dcterms:W3CDTF">2020-12-09T02:26:47Z</dcterms:created>
  <dcterms:modified xsi:type="dcterms:W3CDTF">2021-03-11T02:42:14Z</dcterms:modified>
</cp:coreProperties>
</file>