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水道課\01_庶務G\◎経営戦略関係\◆経営比較分析表\R03年度　経営比較分析表（水道）R2決算\【経営比較分析表】2020_112356_46_010\"/>
    </mc:Choice>
  </mc:AlternateContent>
  <workbookProtection workbookAlgorithmName="SHA-512" workbookHashValue="HFv7rdW06E7qMWqt3aIS0ZSQraSbzLPc+stikJjCtuiuBcWMk4cs/VCzmYkRpmMzD82E0Z6OYUDzZjFi7rouxA==" workbookSaltValue="LnClmrimb/bD38jG6AK30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<sst xmlns="http://schemas.openxmlformats.org/spreadsheetml/2006/main" count="228" uniqueCount="113">
  <si>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</si>
  <si>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</si>
  <si>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</si>
  <si>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</si>
  <si>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</si>
  <si>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</si>
  <si>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</si>
  <si>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</si>
  <si>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</si>
  <si>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</si>
  <si>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</si>
  <si>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</si>
  <si>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</si>
  <si>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</si>
  <si>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</si>
  <si>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</si>
  <si>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</si>
  <si>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</si>
  <si>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</si>
  <si>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</si>
  <si>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</si>
  <si>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</si>
  <si>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</si>
  <si>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</si>
  <si>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</si>
  <si>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</si>
  <si>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</si>
  <si>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</si>
  <si>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</si>
  <si>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</si>
  <si>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</si>
  <si>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</si>
  <si>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</si>
  <si>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</si>
  <si>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</si>
  <si>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</si>
  <si>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</si>
  <si>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</si>
  <si>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</si>
  <si>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</si>
  <si>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</si>
  <si>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</si>
  <si>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</si>
  <si>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</si>
  <si>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</si>
  <si>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</si>
  <si>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</si>
  <si>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</si>
  <si>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</si>
  <si>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</si>
  <si>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</si>
  <si>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</si>
  <si>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</si>
  <si>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</si>
  <si>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</si>
  <si>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</si>
  <si>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</si>
  <si>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</si>
  <si>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</si>
  <si>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</si>
  <si>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</si>
  <si>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</si>
  <si>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</si>
  <si>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</si>
  <si>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</si>
  <si>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</si>
  <si>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</si>
  <si>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</si>
  <si>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</si>
  <si>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</si>
  <si>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</si>
  <si>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</si>
  <si>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</si>
  <si>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</si>
  <si>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</si>
  <si>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</si>
  <si>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</si>
  <si>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</si>
  <si>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</si>
  <si>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</si>
  <si>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</si>
  <si>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</si>
  <si>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</si>
  <si>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</si>
  <si>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</si>
  <si>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</si>
  <si>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</si>
  <si>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</si>
  <si>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</si>
  <si>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</si>
  <si>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</si>
  <si>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</si>
  <si>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</si>
  <si>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</si>
  <si>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</si>
  <si>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</si>
  <si>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</si>
  <si>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</si>
  <si>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</si>
  <si>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</si>
  <si>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</si>
  <si>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</si>
  <si>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</si>
  <si>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</si>
  <si>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</si>
  <si>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</si>
  <si>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</si>
  <si>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</si>
  <si>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</si>
  <si>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</si>
  <si>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現状では、事業・サービスの提供を安定的に継続するために必要な施設・設備に対する投資が適切に見込まれ、経営状況は、概ね健全な状態であるといえる。
　しかし将来的な管路の更新など課題は明らかである。富士見市水道ビジョンに基づき、財源の確保や事業運営の効率化を進め、水道施設等の整備の見直しを随時検討していくものである。</t>
    <phoneticPr fontId="4"/>
  </si>
  <si>
    <t>①有形固定資産減価償却率
　全国平均及び類似団体の平均値を上回っている。管路経年化率、管路更新率を踏まえ、将来的な更新等の財源の確保や計画的な老朽化対策が必要である。
②管路経年化率
　全国平均及び類似団体の平均値を下回っている。現時点では法定耐用年数を超えた管路の割合が低いことを示している。
③管路更新率
　全国平均及び類似団体の平均値を下回っている。管路経年化率が低いため、現時点での投資の必要性は低いものの将来的な投資は必然であるため、計画的な更新の見直しが必要である。</t>
    <rPh sb="171" eb="173">
      <t>シタマワ</t>
    </rPh>
    <rPh sb="185" eb="186">
      <t>ヒク</t>
    </rPh>
    <rPh sb="190" eb="193">
      <t>ゲンジテン</t>
    </rPh>
    <rPh sb="195" eb="197">
      <t>トウシ</t>
    </rPh>
    <rPh sb="198" eb="201">
      <t>ヒツヨウセイ</t>
    </rPh>
    <rPh sb="202" eb="203">
      <t>ヒク</t>
    </rPh>
    <rPh sb="207" eb="210">
      <t>ショウライテキ</t>
    </rPh>
    <rPh sb="211" eb="213">
      <t>トウシ</t>
    </rPh>
    <rPh sb="214" eb="216">
      <t>ヒツゼン</t>
    </rPh>
    <phoneticPr fontId="4"/>
  </si>
  <si>
    <t>①経常収支比率
　単年度の収支が100％以上と黒字を示す指標である。大型商業施設の開業に伴い給水収益が微増し経常費用が低減している傾向にあることが要因と考えられる。今後は浄水場などの施設の老朽化対策を効率的に実施して維持管理の経費を抑えていくことが求められる。
②累積欠損金比率
　累積欠損金は発生していない。これは経常収支比率から見る黒字の影響である。しかし今後給水収益の減少や施設整備への投資による支出の増加などの推移に注意が必要である。
③流動比率
　新規の企業債借入予定も見込まれないため安定した支払能力を保有している。
④企業債残高対給水収益比率
　現時点では内部留保資金を活用することにより建設改良費の不足分を補填できているため、当面企業債借入予定は見込まれていない。よって企業債残高も減少傾向である。しかし今後給水収益の減少や施設整備への投資による支出の増加などの推移を検証していく必要がある。
⑤料金回収率
　100％を下回っており、逆ざや（給水に係る費用が給水収益以外の収入で賄われている状態）が発生している。コロナ減免の影響によるもので、一過性のものと思われる。
⑥給水原価
　類似団体の平均値を下回っている。平成26年度以降では、有収水量は微増傾向であるものの、経常費用が減少していることにより給水原価が抑えられ効率的な運営となった。
⑦施設利用率
  人口規模に見合った最大給水量の設定により、安定した施設利用率を継続している。今後も人口・水需要の推移に注視した最大給水量の設定を行っていく。
⑧有収率
　全国平均及び類似団体の平均値を下回った。コロナ減免の影響によるもので、一過性のものと思われる。引き続き漏水やメーター不感による収益につながらない配水状況改善に努める。</t>
    <rPh sb="418" eb="420">
      <t>シタマワ</t>
    </rPh>
    <rPh sb="425" eb="426">
      <t>ギャク</t>
    </rPh>
    <rPh sb="429" eb="431">
      <t>キュウスイ</t>
    </rPh>
    <rPh sb="432" eb="433">
      <t>カカ</t>
    </rPh>
    <rPh sb="434" eb="436">
      <t>ヒヨウ</t>
    </rPh>
    <rPh sb="437" eb="439">
      <t>キュウスイ</t>
    </rPh>
    <rPh sb="439" eb="441">
      <t>シュウエキ</t>
    </rPh>
    <rPh sb="441" eb="443">
      <t>イガイ</t>
    </rPh>
    <rPh sb="444" eb="446">
      <t>シュウニュウ</t>
    </rPh>
    <rPh sb="447" eb="448">
      <t>マカナ</t>
    </rPh>
    <rPh sb="453" eb="455">
      <t>ジョウタイ</t>
    </rPh>
    <rPh sb="457" eb="459">
      <t>ハッセイ</t>
    </rPh>
    <rPh sb="467" eb="469">
      <t>ゲンメン</t>
    </rPh>
    <rPh sb="470" eb="472">
      <t>エイキョウ</t>
    </rPh>
    <rPh sb="479" eb="482">
      <t>イッカセイ</t>
    </rPh>
    <rPh sb="486" eb="487">
      <t>オモ</t>
    </rPh>
    <rPh sb="533" eb="535">
      <t>ケイコウ</t>
    </rPh>
    <rPh sb="588" eb="590">
      <t>ジンコウ</t>
    </rPh>
    <rPh sb="590" eb="592">
      <t>キボ</t>
    </rPh>
    <rPh sb="593" eb="595">
      <t>ミア</t>
    </rPh>
    <rPh sb="597" eb="599">
      <t>サイダイ</t>
    </rPh>
    <rPh sb="599" eb="601">
      <t>キュウスイ</t>
    </rPh>
    <rPh sb="601" eb="602">
      <t>リョウ</t>
    </rPh>
    <rPh sb="603" eb="605">
      <t>セッテイ</t>
    </rPh>
    <rPh sb="609" eb="611">
      <t>アンテイ</t>
    </rPh>
    <rPh sb="613" eb="615">
      <t>シセツ</t>
    </rPh>
    <rPh sb="615" eb="617">
      <t>リヨウ</t>
    </rPh>
    <rPh sb="617" eb="618">
      <t>リツ</t>
    </rPh>
    <rPh sb="619" eb="621">
      <t>ケイゾク</t>
    </rPh>
    <rPh sb="626" eb="628">
      <t>コンゴ</t>
    </rPh>
    <rPh sb="629" eb="631">
      <t>ジンコウ</t>
    </rPh>
    <rPh sb="632" eb="633">
      <t>ミズ</t>
    </rPh>
    <rPh sb="633" eb="635">
      <t>ジュヨウ</t>
    </rPh>
    <rPh sb="636" eb="638">
      <t>スイイ</t>
    </rPh>
    <rPh sb="639" eb="641">
      <t>チュウシ</t>
    </rPh>
    <rPh sb="643" eb="645">
      <t>サイダイ</t>
    </rPh>
    <rPh sb="645" eb="647">
      <t>キュウスイ</t>
    </rPh>
    <rPh sb="647" eb="648">
      <t>リョウ</t>
    </rPh>
    <rPh sb="649" eb="651">
      <t>セッテイ</t>
    </rPh>
    <rPh sb="652" eb="653">
      <t>オコナ</t>
    </rPh>
    <rPh sb="680" eb="681">
      <t>シタ</t>
    </rPh>
    <rPh sb="688" eb="690">
      <t>ゲンメン</t>
    </rPh>
    <rPh sb="691" eb="693">
      <t>エイキョウ</t>
    </rPh>
    <rPh sb="700" eb="703">
      <t>イッカセイ</t>
    </rPh>
    <rPh sb="707" eb="708">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</si>
</sst>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0.66</c:v>
                </c:pt>
                <c:pt idx="1">
                  <c:v>0.53</c:v>
                </c:pt>
                <c:pt idx="2">
                  <c:v>0.99</c:v>
                </c:pt>
                <c:pt idx="3">
                  <c:v>0.37</c:v>
                </c:pt>
                <c:pt idx="4">
                  <c:v>0.18</c:v>
                </c:pt>
              </c:numCache>
            </c:numRef>
          </c:val>
          <c:extLst>
            <c:ext xmlns:c16="http://schemas.microsoft.com/office/drawing/2014/chart" uri="{C3380CC4-5D6E-409C-BE32-E72D297353CC}">
              <c16:uniqueId val="{00000000-6494-4F35-BA80-5CCD6C179A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6494-4F35-BA80-5CCD6C179A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71.2</c:v>
                </c:pt>
                <c:pt idx="1">
                  <c:v>71.58</c:v>
                </c:pt>
                <c:pt idx="2">
                  <c:v>70.38</c:v>
                </c:pt>
                <c:pt idx="3">
                  <c:v>70.59</c:v>
                </c:pt>
                <c:pt idx="4">
                  <c:v>73.16</c:v>
                </c:pt>
              </c:numCache>
            </c:numRef>
          </c:val>
          <c:extLst>
            <c:ext xmlns:c16="http://schemas.microsoft.com/office/drawing/2014/chart" uri="{C3380CC4-5D6E-409C-BE32-E72D297353CC}">
              <c16:uniqueId val="{00000000-AD2D-4A65-BAE9-B5714A3972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AD2D-4A65-BAE9-B5714A3972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95.19</c:v>
                </c:pt>
                <c:pt idx="1">
                  <c:v>95.53</c:v>
                </c:pt>
                <c:pt idx="2">
                  <c:v>96.54</c:v>
                </c:pt>
                <c:pt idx="3">
                  <c:v>95.62</c:v>
                </c:pt>
                <c:pt idx="4">
                  <c:v>87.7</c:v>
                </c:pt>
              </c:numCache>
            </c:numRef>
          </c:val>
          <c:extLst>
            <c:ext xmlns:c16="http://schemas.microsoft.com/office/drawing/2014/chart" uri="{C3380CC4-5D6E-409C-BE32-E72D297353CC}">
              <c16:uniqueId val="{00000000-E465-489B-BA33-A0D6523B54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E465-489B-BA33-A0D6523B54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119.81</c:v>
                </c:pt>
                <c:pt idx="1">
                  <c:v>121.95</c:v>
                </c:pt>
                <c:pt idx="2">
                  <c:v>120.8</c:v>
                </c:pt>
                <c:pt idx="3">
                  <c:v>122.24</c:v>
                </c:pt>
                <c:pt idx="4">
                  <c:v>109.21</c:v>
                </c:pt>
              </c:numCache>
            </c:numRef>
          </c:val>
          <c:extLst>
            <c:ext xmlns:c16="http://schemas.microsoft.com/office/drawing/2014/chart" uri="{C3380CC4-5D6E-409C-BE32-E72D297353CC}">
              <c16:uniqueId val="{00000000-EFE6-4832-A739-3FA1C58646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EFE6-4832-A739-3FA1C58646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c:v>
                </c:pt>
                <c:pt idx="1">
                  <c:v>49.57</c:v>
                </c:pt>
                <c:pt idx="2">
                  <c:v>50.49</c:v>
                </c:pt>
                <c:pt idx="3">
                  <c:v>51.93</c:v>
                </c:pt>
                <c:pt idx="4">
                  <c:v>53.05</c:v>
                </c:pt>
              </c:numCache>
            </c:numRef>
          </c:val>
          <c:extLst>
            <c:ext xmlns:c16="http://schemas.microsoft.com/office/drawing/2014/chart" uri="{C3380CC4-5D6E-409C-BE32-E72D297353CC}">
              <c16:uniqueId val="{00000000-BF9D-4199-A69D-09CD654CFF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BF9D-4199-A69D-09CD654CFF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2.83</c:v>
                </c:pt>
                <c:pt idx="1">
                  <c:v>2.69</c:v>
                </c:pt>
                <c:pt idx="2">
                  <c:v>2.5299999999999998</c:v>
                </c:pt>
                <c:pt idx="3">
                  <c:v>2.52</c:v>
                </c:pt>
                <c:pt idx="4">
                  <c:v>2.33</c:v>
                </c:pt>
              </c:numCache>
            </c:numRef>
          </c:val>
          <c:extLst>
            <c:ext xmlns:c16="http://schemas.microsoft.com/office/drawing/2014/chart" uri="{C3380CC4-5D6E-409C-BE32-E72D297353CC}">
              <c16:uniqueId val="{00000000-607B-46FE-B08E-C5C197A967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607B-46FE-B08E-C5C197A967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70-41C5-B6AE-B24869BA74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070-41C5-B6AE-B24869BA74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306.32</c:v>
                </c:pt>
                <c:pt idx="1">
                  <c:v>234.13</c:v>
                </c:pt>
                <c:pt idx="2">
                  <c:v>282.81</c:v>
                </c:pt>
                <c:pt idx="3">
                  <c:v>365.88</c:v>
                </c:pt>
                <c:pt idx="4">
                  <c:v>401.43</c:v>
                </c:pt>
              </c:numCache>
            </c:numRef>
          </c:val>
          <c:extLst>
            <c:ext xmlns:c16="http://schemas.microsoft.com/office/drawing/2014/chart" uri="{C3380CC4-5D6E-409C-BE32-E72D297353CC}">
              <c16:uniqueId val="{00000000-70AC-42AC-B7CB-64D4EEF01B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70AC-42AC-B7CB-64D4EEF01B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111.75</c:v>
                </c:pt>
                <c:pt idx="1">
                  <c:v>93.8</c:v>
                </c:pt>
                <c:pt idx="2">
                  <c:v>77.680000000000007</c:v>
                </c:pt>
                <c:pt idx="3">
                  <c:v>61.61</c:v>
                </c:pt>
                <c:pt idx="4">
                  <c:v>50.35</c:v>
                </c:pt>
              </c:numCache>
            </c:numRef>
          </c:val>
          <c:extLst>
            <c:ext xmlns:c16="http://schemas.microsoft.com/office/drawing/2014/chart" uri="{C3380CC4-5D6E-409C-BE32-E72D297353CC}">
              <c16:uniqueId val="{00000000-4B56-48D6-BA12-33DED18062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4B56-48D6-BA12-33DED18062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107.51</c:v>
                </c:pt>
                <c:pt idx="1">
                  <c:v>107.87</c:v>
                </c:pt>
                <c:pt idx="2">
                  <c:v>105.43</c:v>
                </c:pt>
                <c:pt idx="3">
                  <c:v>106.22</c:v>
                </c:pt>
                <c:pt idx="4">
                  <c:v>96.95</c:v>
                </c:pt>
              </c:numCache>
            </c:numRef>
          </c:val>
          <c:extLst>
            <c:ext xmlns:c16="http://schemas.microsoft.com/office/drawing/2014/chart" uri="{C3380CC4-5D6E-409C-BE32-E72D297353CC}">
              <c16:uniqueId val="{00000000-8418-4B56-8018-E7BD3EEFDB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8418-4B56-8018-E7BD3EEFDB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125.59</c:v>
                </c:pt>
                <c:pt idx="1">
                  <c:v>125.76</c:v>
                </c:pt>
                <c:pt idx="2">
                  <c:v>128.59</c:v>
                </c:pt>
                <c:pt idx="3">
                  <c:v>127.79</c:v>
                </c:pt>
                <c:pt idx="4">
                  <c:v>138.9</c:v>
                </c:pt>
              </c:numCache>
            </c:numRef>
          </c:val>
          <c:extLst>
            <c:ext xmlns:c16="http://schemas.microsoft.com/office/drawing/2014/chart" uri="{C3380CC4-5D6E-409C-BE32-E72D297353CC}">
              <c16:uniqueId val="{00000000-FBA2-44DE-AB69-6FDA87DA4E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FBA2-44DE-AB69-6FDA87DA4E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6" t="s">
        <v>0</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row>
    <row r="3" spans="1:78" ht="9.75" customHeight="1" x14ac:dyDescent="0.15">
      <c r="A3" s="2"/>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row>
    <row r="4" spans="1:78" ht="9.75" customHeight="1" x14ac:dyDescent="0.15">
      <c r="A4" s="2"/>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7" t="str">
        <f>データ!H6</f>
        <v>埼玉県　富士見市</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8"/>
      <c r="AE6" s="98"/>
      <c r="AF6" s="98"/>
      <c r="AG6" s="9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8" t="s">
        <v>1</v>
      </c>
      <c r="C7" s="89"/>
      <c r="D7" s="89"/>
      <c r="E7" s="89"/>
      <c r="F7" s="89"/>
      <c r="G7" s="89"/>
      <c r="H7" s="89"/>
      <c r="I7" s="88" t="s">
        <v>2</v>
      </c>
      <c r="J7" s="89"/>
      <c r="K7" s="89"/>
      <c r="L7" s="89"/>
      <c r="M7" s="89"/>
      <c r="N7" s="89"/>
      <c r="O7" s="90"/>
      <c r="P7" s="91" t="s">
        <v>3</v>
      </c>
      <c r="Q7" s="91"/>
      <c r="R7" s="91"/>
      <c r="S7" s="91"/>
      <c r="T7" s="91"/>
      <c r="U7" s="91"/>
      <c r="V7" s="91"/>
      <c r="W7" s="91" t="s">
        <v>4</v>
      </c>
      <c r="X7" s="91"/>
      <c r="Y7" s="91"/>
      <c r="Z7" s="91"/>
      <c r="AA7" s="91"/>
      <c r="AB7" s="91"/>
      <c r="AC7" s="91"/>
      <c r="AD7" s="91" t="s">
        <v>5</v>
      </c>
      <c r="AE7" s="91"/>
      <c r="AF7" s="91"/>
      <c r="AG7" s="91"/>
      <c r="AH7" s="91"/>
      <c r="AI7" s="91"/>
      <c r="AJ7" s="91"/>
      <c r="AK7" s="4"/>
      <c r="AL7" s="91" t="s">
        <v>6</v>
      </c>
      <c r="AM7" s="91"/>
      <c r="AN7" s="91"/>
      <c r="AO7" s="91"/>
      <c r="AP7" s="91"/>
      <c r="AQ7" s="91"/>
      <c r="AR7" s="91"/>
      <c r="AS7" s="91"/>
      <c r="AT7" s="88" t="s">
        <v>7</v>
      </c>
      <c r="AU7" s="89"/>
      <c r="AV7" s="89"/>
      <c r="AW7" s="89"/>
      <c r="AX7" s="89"/>
      <c r="AY7" s="89"/>
      <c r="AZ7" s="89"/>
      <c r="BA7" s="89"/>
      <c r="BB7" s="91" t="s">
        <v>8</v>
      </c>
      <c r="BC7" s="91"/>
      <c r="BD7" s="91"/>
      <c r="BE7" s="91"/>
      <c r="BF7" s="91"/>
      <c r="BG7" s="91"/>
      <c r="BH7" s="91"/>
      <c r="BI7" s="91"/>
      <c r="BJ7" s="3"/>
      <c r="BK7" s="3"/>
      <c r="BL7" s="5" t="s">
        <v>9</v>
      </c>
      <c r="BM7" s="6"/>
      <c r="BN7" s="6"/>
      <c r="BO7" s="6"/>
      <c r="BP7" s="6"/>
      <c r="BQ7" s="6"/>
      <c r="BR7" s="6"/>
      <c r="BS7" s="6"/>
      <c r="BT7" s="6"/>
      <c r="BU7" s="6"/>
      <c r="BV7" s="6"/>
      <c r="BW7" s="6"/>
      <c r="BX7" s="6"/>
      <c r="BY7" s="7"/>
    </row>
    <row r="8" spans="1:78" ht="18.75" customHeight="1" x14ac:dyDescent="0.15">
      <c r="A8" s="2"/>
      <c r="B8" s="92" t="str">
        <f>データ!$I$6</f>
        <v>法適用</v>
      </c>
      <c r="C8" s="93"/>
      <c r="D8" s="93"/>
      <c r="E8" s="93"/>
      <c r="F8" s="93"/>
      <c r="G8" s="93"/>
      <c r="H8" s="93"/>
      <c r="I8" s="92" t="str">
        <f>データ!$J$6</f>
        <v>水道事業</v>
      </c>
      <c r="J8" s="93"/>
      <c r="K8" s="93"/>
      <c r="L8" s="93"/>
      <c r="M8" s="93"/>
      <c r="N8" s="93"/>
      <c r="O8" s="94"/>
      <c r="P8" s="95" t="str">
        <f>データ!$K$6</f>
        <v>末端給水事業</v>
      </c>
      <c r="Q8" s="95"/>
      <c r="R8" s="95"/>
      <c r="S8" s="95"/>
      <c r="T8" s="95"/>
      <c r="U8" s="95"/>
      <c r="V8" s="95"/>
      <c r="W8" s="95" t="str">
        <f>データ!$L$6</f>
        <v>A3</v>
      </c>
      <c r="X8" s="95"/>
      <c r="Y8" s="95"/>
      <c r="Z8" s="95"/>
      <c r="AA8" s="95"/>
      <c r="AB8" s="95"/>
      <c r="AC8" s="95"/>
      <c r="AD8" s="95" t="str">
        <f>データ!$M$6</f>
        <v>非設置</v>
      </c>
      <c r="AE8" s="95"/>
      <c r="AF8" s="95"/>
      <c r="AG8" s="95"/>
      <c r="AH8" s="95"/>
      <c r="AI8" s="95"/>
      <c r="AJ8" s="95"/>
      <c r="AK8" s="4"/>
      <c r="AL8" s="83">
        <f>データ!$R$6</f>
        <v>112211</v>
      </c>
      <c r="AM8" s="83"/>
      <c r="AN8" s="83"/>
      <c r="AO8" s="83"/>
      <c r="AP8" s="83"/>
      <c r="AQ8" s="83"/>
      <c r="AR8" s="83"/>
      <c r="AS8" s="83"/>
      <c r="AT8" s="79">
        <f>データ!$S$6</f>
        <v>19.77</v>
      </c>
      <c r="AU8" s="80"/>
      <c r="AV8" s="80"/>
      <c r="AW8" s="80"/>
      <c r="AX8" s="80"/>
      <c r="AY8" s="80"/>
      <c r="AZ8" s="80"/>
      <c r="BA8" s="80"/>
      <c r="BB8" s="82">
        <f>データ!$T$6</f>
        <v>5675.82</v>
      </c>
      <c r="BC8" s="82"/>
      <c r="BD8" s="82"/>
      <c r="BE8" s="82"/>
      <c r="BF8" s="82"/>
      <c r="BG8" s="82"/>
      <c r="BH8" s="82"/>
      <c r="BI8" s="82"/>
      <c r="BJ8" s="3"/>
      <c r="BK8" s="3"/>
      <c r="BL8" s="86" t="s">
        <v>10</v>
      </c>
      <c r="BM8" s="87"/>
      <c r="BN8" s="8" t="s">
        <v>11</v>
      </c>
      <c r="BO8" s="9"/>
      <c r="BP8" s="9"/>
      <c r="BQ8" s="9"/>
      <c r="BR8" s="9"/>
      <c r="BS8" s="9"/>
      <c r="BT8" s="9"/>
      <c r="BU8" s="9"/>
      <c r="BV8" s="9"/>
      <c r="BW8" s="9"/>
      <c r="BX8" s="9"/>
      <c r="BY8" s="10"/>
    </row>
    <row r="9" spans="1:78" ht="18.75" customHeight="1" x14ac:dyDescent="0.15">
      <c r="A9" s="2"/>
      <c r="B9" s="88" t="s">
        <v>12</v>
      </c>
      <c r="C9" s="89"/>
      <c r="D9" s="89"/>
      <c r="E9" s="89"/>
      <c r="F9" s="89"/>
      <c r="G9" s="89"/>
      <c r="H9" s="89"/>
      <c r="I9" s="88" t="s">
        <v>13</v>
      </c>
      <c r="J9" s="89"/>
      <c r="K9" s="89"/>
      <c r="L9" s="89"/>
      <c r="M9" s="89"/>
      <c r="N9" s="89"/>
      <c r="O9" s="90"/>
      <c r="P9" s="91" t="s">
        <v>14</v>
      </c>
      <c r="Q9" s="91"/>
      <c r="R9" s="91"/>
      <c r="S9" s="91"/>
      <c r="T9" s="91"/>
      <c r="U9" s="91"/>
      <c r="V9" s="91"/>
      <c r="W9" s="91" t="s">
        <v>15</v>
      </c>
      <c r="X9" s="91"/>
      <c r="Y9" s="91"/>
      <c r="Z9" s="91"/>
      <c r="AA9" s="91"/>
      <c r="AB9" s="91"/>
      <c r="AC9" s="91"/>
      <c r="AD9" s="2"/>
      <c r="AE9" s="2"/>
      <c r="AF9" s="2"/>
      <c r="AG9" s="2"/>
      <c r="AH9" s="4"/>
      <c r="AI9" s="4"/>
      <c r="AJ9" s="4"/>
      <c r="AK9" s="4"/>
      <c r="AL9" s="91" t="s">
        <v>16</v>
      </c>
      <c r="AM9" s="91"/>
      <c r="AN9" s="91"/>
      <c r="AO9" s="91"/>
      <c r="AP9" s="91"/>
      <c r="AQ9" s="91"/>
      <c r="AR9" s="91"/>
      <c r="AS9" s="91"/>
      <c r="AT9" s="88" t="s">
        <v>17</v>
      </c>
      <c r="AU9" s="89"/>
      <c r="AV9" s="89"/>
      <c r="AW9" s="89"/>
      <c r="AX9" s="89"/>
      <c r="AY9" s="89"/>
      <c r="AZ9" s="89"/>
      <c r="BA9" s="89"/>
      <c r="BB9" s="91" t="s">
        <v>18</v>
      </c>
      <c r="BC9" s="91"/>
      <c r="BD9" s="91"/>
      <c r="BE9" s="91"/>
      <c r="BF9" s="91"/>
      <c r="BG9" s="91"/>
      <c r="BH9" s="91"/>
      <c r="BI9" s="91"/>
      <c r="BJ9" s="3"/>
      <c r="BK9" s="3"/>
      <c r="BL9" s="77" t="s">
        <v>19</v>
      </c>
      <c r="BM9" s="78"/>
      <c r="BN9" s="11" t="s">
        <v>20</v>
      </c>
      <c r="BO9" s="12"/>
      <c r="BP9" s="12"/>
      <c r="BQ9" s="12"/>
      <c r="BR9" s="12"/>
      <c r="BS9" s="12"/>
      <c r="BT9" s="12"/>
      <c r="BU9" s="12"/>
      <c r="BV9" s="12"/>
      <c r="BW9" s="12"/>
      <c r="BX9" s="12"/>
      <c r="BY9" s="13"/>
    </row>
    <row r="10" spans="1:78" ht="18.75" customHeight="1" x14ac:dyDescent="0.15">
      <c r="A10" s="2"/>
      <c r="B10" s="79" t="str">
        <f>データ!$N$6</f>
        <v>-</v>
      </c>
      <c r="C10" s="80"/>
      <c r="D10" s="80"/>
      <c r="E10" s="80"/>
      <c r="F10" s="80"/>
      <c r="G10" s="80"/>
      <c r="H10" s="80"/>
      <c r="I10" s="79">
        <f>データ!$O$6</f>
        <v>91.41</v>
      </c>
      <c r="J10" s="80"/>
      <c r="K10" s="80"/>
      <c r="L10" s="80"/>
      <c r="M10" s="80"/>
      <c r="N10" s="80"/>
      <c r="O10" s="81"/>
      <c r="P10" s="82">
        <f>データ!$P$6</f>
        <v>99.98</v>
      </c>
      <c r="Q10" s="82"/>
      <c r="R10" s="82"/>
      <c r="S10" s="82"/>
      <c r="T10" s="82"/>
      <c r="U10" s="82"/>
      <c r="V10" s="82"/>
      <c r="W10" s="83">
        <f>データ!$Q$6</f>
        <v>2255</v>
      </c>
      <c r="X10" s="83"/>
      <c r="Y10" s="83"/>
      <c r="Z10" s="83"/>
      <c r="AA10" s="83"/>
      <c r="AB10" s="83"/>
      <c r="AC10" s="83"/>
      <c r="AD10" s="2"/>
      <c r="AE10" s="2"/>
      <c r="AF10" s="2"/>
      <c r="AG10" s="2"/>
      <c r="AH10" s="4"/>
      <c r="AI10" s="4"/>
      <c r="AJ10" s="4"/>
      <c r="AK10" s="4"/>
      <c r="AL10" s="83">
        <f>データ!$U$6</f>
        <v>111581</v>
      </c>
      <c r="AM10" s="83"/>
      <c r="AN10" s="83"/>
      <c r="AO10" s="83"/>
      <c r="AP10" s="83"/>
      <c r="AQ10" s="83"/>
      <c r="AR10" s="83"/>
      <c r="AS10" s="83"/>
      <c r="AT10" s="79">
        <f>データ!$V$6</f>
        <v>19.7</v>
      </c>
      <c r="AU10" s="80"/>
      <c r="AV10" s="80"/>
      <c r="AW10" s="80"/>
      <c r="AX10" s="80"/>
      <c r="AY10" s="80"/>
      <c r="AZ10" s="80"/>
      <c r="BA10" s="80"/>
      <c r="BB10" s="82">
        <f>データ!$W$6</f>
        <v>5664.01</v>
      </c>
      <c r="BC10" s="82"/>
      <c r="BD10" s="82"/>
      <c r="BE10" s="82"/>
      <c r="BF10" s="82"/>
      <c r="BG10" s="82"/>
      <c r="BH10" s="82"/>
      <c r="BI10" s="82"/>
      <c r="BJ10" s="2"/>
      <c r="BK10" s="2"/>
      <c r="BL10" s="84" t="s">
        <v>21</v>
      </c>
      <c r="BM10" s="8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1" t="s">
        <v>112</v>
      </c>
      <c r="BM16" s="72"/>
      <c r="BN16" s="72"/>
      <c r="BO16" s="72"/>
      <c r="BP16" s="72"/>
      <c r="BQ16" s="72"/>
      <c r="BR16" s="72"/>
      <c r="BS16" s="72"/>
      <c r="BT16" s="72"/>
      <c r="BU16" s="72"/>
      <c r="BV16" s="72"/>
      <c r="BW16" s="72"/>
      <c r="BX16" s="72"/>
      <c r="BY16" s="72"/>
      <c r="BZ16" s="7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4" t="s">
        <v>111</v>
      </c>
      <c r="BM47" s="75"/>
      <c r="BN47" s="75"/>
      <c r="BO47" s="75"/>
      <c r="BP47" s="75"/>
      <c r="BQ47" s="75"/>
      <c r="BR47" s="75"/>
      <c r="BS47" s="75"/>
      <c r="BT47" s="75"/>
      <c r="BU47" s="75"/>
      <c r="BV47" s="75"/>
      <c r="BW47" s="75"/>
      <c r="BX47" s="75"/>
      <c r="BY47" s="75"/>
      <c r="BZ47" s="7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4"/>
      <c r="BM48" s="75"/>
      <c r="BN48" s="75"/>
      <c r="BO48" s="75"/>
      <c r="BP48" s="75"/>
      <c r="BQ48" s="75"/>
      <c r="BR48" s="75"/>
      <c r="BS48" s="75"/>
      <c r="BT48" s="75"/>
      <c r="BU48" s="75"/>
      <c r="BV48" s="75"/>
      <c r="BW48" s="75"/>
      <c r="BX48" s="75"/>
      <c r="BY48" s="75"/>
      <c r="BZ48" s="7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4"/>
      <c r="BM49" s="75"/>
      <c r="BN49" s="75"/>
      <c r="BO49" s="75"/>
      <c r="BP49" s="75"/>
      <c r="BQ49" s="75"/>
      <c r="BR49" s="75"/>
      <c r="BS49" s="75"/>
      <c r="BT49" s="75"/>
      <c r="BU49" s="75"/>
      <c r="BV49" s="75"/>
      <c r="BW49" s="75"/>
      <c r="BX49" s="75"/>
      <c r="BY49" s="75"/>
      <c r="BZ49" s="7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4"/>
      <c r="BM50" s="75"/>
      <c r="BN50" s="75"/>
      <c r="BO50" s="75"/>
      <c r="BP50" s="75"/>
      <c r="BQ50" s="75"/>
      <c r="BR50" s="75"/>
      <c r="BS50" s="75"/>
      <c r="BT50" s="75"/>
      <c r="BU50" s="75"/>
      <c r="BV50" s="75"/>
      <c r="BW50" s="75"/>
      <c r="BX50" s="75"/>
      <c r="BY50" s="75"/>
      <c r="BZ50" s="7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4"/>
      <c r="BM51" s="75"/>
      <c r="BN51" s="75"/>
      <c r="BO51" s="75"/>
      <c r="BP51" s="75"/>
      <c r="BQ51" s="75"/>
      <c r="BR51" s="75"/>
      <c r="BS51" s="75"/>
      <c r="BT51" s="75"/>
      <c r="BU51" s="75"/>
      <c r="BV51" s="75"/>
      <c r="BW51" s="75"/>
      <c r="BX51" s="75"/>
      <c r="BY51" s="75"/>
      <c r="BZ51" s="7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4"/>
      <c r="BM52" s="75"/>
      <c r="BN52" s="75"/>
      <c r="BO52" s="75"/>
      <c r="BP52" s="75"/>
      <c r="BQ52" s="75"/>
      <c r="BR52" s="75"/>
      <c r="BS52" s="75"/>
      <c r="BT52" s="75"/>
      <c r="BU52" s="75"/>
      <c r="BV52" s="75"/>
      <c r="BW52" s="75"/>
      <c r="BX52" s="75"/>
      <c r="BY52" s="75"/>
      <c r="BZ52" s="7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4"/>
      <c r="BM53" s="75"/>
      <c r="BN53" s="75"/>
      <c r="BO53" s="75"/>
      <c r="BP53" s="75"/>
      <c r="BQ53" s="75"/>
      <c r="BR53" s="75"/>
      <c r="BS53" s="75"/>
      <c r="BT53" s="75"/>
      <c r="BU53" s="75"/>
      <c r="BV53" s="75"/>
      <c r="BW53" s="75"/>
      <c r="BX53" s="75"/>
      <c r="BY53" s="75"/>
      <c r="BZ53" s="7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4"/>
      <c r="BM54" s="75"/>
      <c r="BN54" s="75"/>
      <c r="BO54" s="75"/>
      <c r="BP54" s="75"/>
      <c r="BQ54" s="75"/>
      <c r="BR54" s="75"/>
      <c r="BS54" s="75"/>
      <c r="BT54" s="75"/>
      <c r="BU54" s="75"/>
      <c r="BV54" s="75"/>
      <c r="BW54" s="75"/>
      <c r="BX54" s="75"/>
      <c r="BY54" s="75"/>
      <c r="BZ54" s="7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4"/>
      <c r="BM55" s="75"/>
      <c r="BN55" s="75"/>
      <c r="BO55" s="75"/>
      <c r="BP55" s="75"/>
      <c r="BQ55" s="75"/>
      <c r="BR55" s="75"/>
      <c r="BS55" s="75"/>
      <c r="BT55" s="75"/>
      <c r="BU55" s="75"/>
      <c r="BV55" s="75"/>
      <c r="BW55" s="75"/>
      <c r="BX55" s="75"/>
      <c r="BY55" s="75"/>
      <c r="BZ55" s="7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4"/>
      <c r="BM56" s="75"/>
      <c r="BN56" s="75"/>
      <c r="BO56" s="75"/>
      <c r="BP56" s="75"/>
      <c r="BQ56" s="75"/>
      <c r="BR56" s="75"/>
      <c r="BS56" s="75"/>
      <c r="BT56" s="75"/>
      <c r="BU56" s="75"/>
      <c r="BV56" s="75"/>
      <c r="BW56" s="75"/>
      <c r="BX56" s="75"/>
      <c r="BY56" s="75"/>
      <c r="BZ56" s="7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4"/>
      <c r="BM57" s="75"/>
      <c r="BN57" s="75"/>
      <c r="BO57" s="75"/>
      <c r="BP57" s="75"/>
      <c r="BQ57" s="75"/>
      <c r="BR57" s="75"/>
      <c r="BS57" s="75"/>
      <c r="BT57" s="75"/>
      <c r="BU57" s="75"/>
      <c r="BV57" s="75"/>
      <c r="BW57" s="75"/>
      <c r="BX57" s="75"/>
      <c r="BY57" s="75"/>
      <c r="BZ57" s="7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4"/>
      <c r="BM58" s="75"/>
      <c r="BN58" s="75"/>
      <c r="BO58" s="75"/>
      <c r="BP58" s="75"/>
      <c r="BQ58" s="75"/>
      <c r="BR58" s="75"/>
      <c r="BS58" s="75"/>
      <c r="BT58" s="75"/>
      <c r="BU58" s="75"/>
      <c r="BV58" s="75"/>
      <c r="BW58" s="75"/>
      <c r="BX58" s="75"/>
      <c r="BY58" s="75"/>
      <c r="BZ58" s="7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4"/>
      <c r="BM59" s="75"/>
      <c r="BN59" s="75"/>
      <c r="BO59" s="75"/>
      <c r="BP59" s="75"/>
      <c r="BQ59" s="75"/>
      <c r="BR59" s="75"/>
      <c r="BS59" s="75"/>
      <c r="BT59" s="75"/>
      <c r="BU59" s="75"/>
      <c r="BV59" s="75"/>
      <c r="BW59" s="75"/>
      <c r="BX59" s="75"/>
      <c r="BY59" s="75"/>
      <c r="BZ59" s="76"/>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4"/>
      <c r="BM62" s="75"/>
      <c r="BN62" s="75"/>
      <c r="BO62" s="75"/>
      <c r="BP62" s="75"/>
      <c r="BQ62" s="75"/>
      <c r="BR62" s="75"/>
      <c r="BS62" s="75"/>
      <c r="BT62" s="75"/>
      <c r="BU62" s="75"/>
      <c r="BV62" s="75"/>
      <c r="BW62" s="75"/>
      <c r="BX62" s="75"/>
      <c r="BY62" s="75"/>
      <c r="BZ62" s="7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oJOLpknlCOg9BN3OEn9uOjEffaWI6l2wrfUkyKZsiNVwLriSiEZvbJAd5T4Mm61p1dqBVHPYXYK095Mu26dCQ==" saltValue="hEdINmpldHbpi4Bo3CaX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100" t="s">
        <v>50</v>
      </c>
      <c r="I3" s="101"/>
      <c r="J3" s="101"/>
      <c r="K3" s="101"/>
      <c r="L3" s="101"/>
      <c r="M3" s="101"/>
      <c r="N3" s="101"/>
      <c r="O3" s="101"/>
      <c r="P3" s="101"/>
      <c r="Q3" s="101"/>
      <c r="R3" s="101"/>
      <c r="S3" s="101"/>
      <c r="T3" s="101"/>
      <c r="U3" s="101"/>
      <c r="V3" s="101"/>
      <c r="W3" s="102"/>
      <c r="X3" s="106" t="s">
        <v>51</v>
      </c>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t="s">
        <v>52</v>
      </c>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row>
    <row r="4" spans="1:144" x14ac:dyDescent="0.15">
      <c r="A4" s="29" t="s">
        <v>53</v>
      </c>
      <c r="B4" s="31"/>
      <c r="C4" s="31"/>
      <c r="D4" s="31"/>
      <c r="E4" s="31"/>
      <c r="F4" s="31"/>
      <c r="G4" s="31"/>
      <c r="H4" s="103"/>
      <c r="I4" s="104"/>
      <c r="J4" s="104"/>
      <c r="K4" s="104"/>
      <c r="L4" s="104"/>
      <c r="M4" s="104"/>
      <c r="N4" s="104"/>
      <c r="O4" s="104"/>
      <c r="P4" s="104"/>
      <c r="Q4" s="104"/>
      <c r="R4" s="104"/>
      <c r="S4" s="104"/>
      <c r="T4" s="104"/>
      <c r="U4" s="104"/>
      <c r="V4" s="104"/>
      <c r="W4" s="105"/>
      <c r="X4" s="99" t="s">
        <v>54</v>
      </c>
      <c r="Y4" s="99"/>
      <c r="Z4" s="99"/>
      <c r="AA4" s="99"/>
      <c r="AB4" s="99"/>
      <c r="AC4" s="99"/>
      <c r="AD4" s="99"/>
      <c r="AE4" s="99"/>
      <c r="AF4" s="99"/>
      <c r="AG4" s="99"/>
      <c r="AH4" s="99"/>
      <c r="AI4" s="99" t="s">
        <v>55</v>
      </c>
      <c r="AJ4" s="99"/>
      <c r="AK4" s="99"/>
      <c r="AL4" s="99"/>
      <c r="AM4" s="99"/>
      <c r="AN4" s="99"/>
      <c r="AO4" s="99"/>
      <c r="AP4" s="99"/>
      <c r="AQ4" s="99"/>
      <c r="AR4" s="99"/>
      <c r="AS4" s="99"/>
      <c r="AT4" s="99" t="s">
        <v>56</v>
      </c>
      <c r="AU4" s="99"/>
      <c r="AV4" s="99"/>
      <c r="AW4" s="99"/>
      <c r="AX4" s="99"/>
      <c r="AY4" s="99"/>
      <c r="AZ4" s="99"/>
      <c r="BA4" s="99"/>
      <c r="BB4" s="99"/>
      <c r="BC4" s="99"/>
      <c r="BD4" s="99"/>
      <c r="BE4" s="99" t="s">
        <v>57</v>
      </c>
      <c r="BF4" s="99"/>
      <c r="BG4" s="99"/>
      <c r="BH4" s="99"/>
      <c r="BI4" s="99"/>
      <c r="BJ4" s="99"/>
      <c r="BK4" s="99"/>
      <c r="BL4" s="99"/>
      <c r="BM4" s="99"/>
      <c r="BN4" s="99"/>
      <c r="BO4" s="99"/>
      <c r="BP4" s="99" t="s">
        <v>58</v>
      </c>
      <c r="BQ4" s="99"/>
      <c r="BR4" s="99"/>
      <c r="BS4" s="99"/>
      <c r="BT4" s="99"/>
      <c r="BU4" s="99"/>
      <c r="BV4" s="99"/>
      <c r="BW4" s="99"/>
      <c r="BX4" s="99"/>
      <c r="BY4" s="99"/>
      <c r="BZ4" s="99"/>
      <c r="CA4" s="99" t="s">
        <v>59</v>
      </c>
      <c r="CB4" s="99"/>
      <c r="CC4" s="99"/>
      <c r="CD4" s="99"/>
      <c r="CE4" s="99"/>
      <c r="CF4" s="99"/>
      <c r="CG4" s="99"/>
      <c r="CH4" s="99"/>
      <c r="CI4" s="99"/>
      <c r="CJ4" s="99"/>
      <c r="CK4" s="99"/>
      <c r="CL4" s="99" t="s">
        <v>60</v>
      </c>
      <c r="CM4" s="99"/>
      <c r="CN4" s="99"/>
      <c r="CO4" s="99"/>
      <c r="CP4" s="99"/>
      <c r="CQ4" s="99"/>
      <c r="CR4" s="99"/>
      <c r="CS4" s="99"/>
      <c r="CT4" s="99"/>
      <c r="CU4" s="99"/>
      <c r="CV4" s="99"/>
      <c r="CW4" s="99" t="s">
        <v>61</v>
      </c>
      <c r="CX4" s="99"/>
      <c r="CY4" s="99"/>
      <c r="CZ4" s="99"/>
      <c r="DA4" s="99"/>
      <c r="DB4" s="99"/>
      <c r="DC4" s="99"/>
      <c r="DD4" s="99"/>
      <c r="DE4" s="99"/>
      <c r="DF4" s="99"/>
      <c r="DG4" s="99"/>
      <c r="DH4" s="99" t="s">
        <v>62</v>
      </c>
      <c r="DI4" s="99"/>
      <c r="DJ4" s="99"/>
      <c r="DK4" s="99"/>
      <c r="DL4" s="99"/>
      <c r="DM4" s="99"/>
      <c r="DN4" s="99"/>
      <c r="DO4" s="99"/>
      <c r="DP4" s="99"/>
      <c r="DQ4" s="99"/>
      <c r="DR4" s="99"/>
      <c r="DS4" s="99" t="s">
        <v>63</v>
      </c>
      <c r="DT4" s="99"/>
      <c r="DU4" s="99"/>
      <c r="DV4" s="99"/>
      <c r="DW4" s="99"/>
      <c r="DX4" s="99"/>
      <c r="DY4" s="99"/>
      <c r="DZ4" s="99"/>
      <c r="EA4" s="99"/>
      <c r="EB4" s="99"/>
      <c r="EC4" s="99"/>
      <c r="ED4" s="99" t="s">
        <v>64</v>
      </c>
      <c r="EE4" s="99"/>
      <c r="EF4" s="99"/>
      <c r="EG4" s="99"/>
      <c r="EH4" s="99"/>
      <c r="EI4" s="99"/>
      <c r="EJ4" s="99"/>
      <c r="EK4" s="99"/>
      <c r="EL4" s="99"/>
      <c r="EM4" s="99"/>
      <c r="EN4" s="9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112356</v>
      </c>
      <c r="D6" s="34">
        <f t="shared" si="3"/>
        <v>46</v>
      </c>
      <c r="E6" s="34">
        <f t="shared" si="3"/>
        <v>1</v>
      </c>
      <c r="F6" s="34">
        <f t="shared" si="3"/>
        <v>0</v>
      </c>
      <c r="G6" s="34">
        <f t="shared" si="3"/>
        <v>1</v>
      </c>
      <c r="H6" s="34" t="str">
        <f t="shared" si="3"/>
        <v>埼玉県　富士見市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91.41</v>
      </c>
      <c r="P6" s="35">
        <f t="shared" si="3"/>
        <v>99.98</v>
      </c>
      <c r="Q6" s="35">
        <f t="shared" si="3"/>
        <v>2255</v>
      </c>
      <c r="R6" s="35">
        <f t="shared" si="3"/>
        <v>112211</v>
      </c>
      <c r="S6" s="35">
        <f t="shared" si="3"/>
        <v>19.77</v>
      </c>
      <c r="T6" s="35">
        <f t="shared" si="3"/>
        <v>5675.82</v>
      </c>
      <c r="U6" s="35">
        <f t="shared" si="3"/>
        <v>111581</v>
      </c>
      <c r="V6" s="35">
        <f t="shared" si="3"/>
        <v>19.7</v>
      </c>
      <c r="W6" s="35">
        <f t="shared" si="3"/>
        <v>5664.01</v>
      </c>
      <c r="X6" s="36">
        <f>IF(X7="",NA(),X7)</f>
        <v>119.81</v>
      </c>
      <c r="Y6" s="36">
        <f t="shared" ref="Y6:AG6" si="4">IF(Y7="",NA(),Y7)</f>
        <v>121.95</v>
      </c>
      <c r="Z6" s="36">
        <f t="shared" si="4"/>
        <v>120.8</v>
      </c>
      <c r="AA6" s="36">
        <f t="shared" si="4"/>
        <v>122.24</v>
      </c>
      <c r="AB6" s="36">
        <f t="shared" si="4"/>
        <v>109.21</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306.32</v>
      </c>
      <c r="AU6" s="36">
        <f t="shared" ref="AU6:BC6" si="6">IF(AU7="",NA(),AU7)</f>
        <v>234.13</v>
      </c>
      <c r="AV6" s="36">
        <f t="shared" si="6"/>
        <v>282.81</v>
      </c>
      <c r="AW6" s="36">
        <f t="shared" si="6"/>
        <v>365.88</v>
      </c>
      <c r="AX6" s="36">
        <f t="shared" si="6"/>
        <v>401.43</v>
      </c>
      <c r="AY6" s="36">
        <f t="shared" si="6"/>
        <v>349.04</v>
      </c>
      <c r="AZ6" s="36">
        <f t="shared" si="6"/>
        <v>337.49</v>
      </c>
      <c r="BA6" s="36">
        <f t="shared" si="6"/>
        <v>335.6</v>
      </c>
      <c r="BB6" s="36">
        <f t="shared" si="6"/>
        <v>358.91</v>
      </c>
      <c r="BC6" s="36">
        <f t="shared" si="6"/>
        <v>360.96</v>
      </c>
      <c r="BD6" s="35" t="str">
        <f>IF(BD7="","",IF(BD7="-","【-】","【"&amp;SUBSTITUTE(TEXT(BD7,"#,##0.00"),"-","△")&amp;"】"))</f>
        <v>【260.31】</v>
      </c>
      <c r="BE6" s="36">
        <f>IF(BE7="",NA(),BE7)</f>
        <v>111.75</v>
      </c>
      <c r="BF6" s="36">
        <f t="shared" ref="BF6:BN6" si="7">IF(BF7="",NA(),BF7)</f>
        <v>93.8</v>
      </c>
      <c r="BG6" s="36">
        <f t="shared" si="7"/>
        <v>77.680000000000007</v>
      </c>
      <c r="BH6" s="36">
        <f t="shared" si="7"/>
        <v>61.61</v>
      </c>
      <c r="BI6" s="36">
        <f t="shared" si="7"/>
        <v>50.35</v>
      </c>
      <c r="BJ6" s="36">
        <f t="shared" si="7"/>
        <v>254.54</v>
      </c>
      <c r="BK6" s="36">
        <f t="shared" si="7"/>
        <v>265.92</v>
      </c>
      <c r="BL6" s="36">
        <f t="shared" si="7"/>
        <v>258.26</v>
      </c>
      <c r="BM6" s="36">
        <f t="shared" si="7"/>
        <v>247.27</v>
      </c>
      <c r="BN6" s="36">
        <f t="shared" si="7"/>
        <v>239.18</v>
      </c>
      <c r="BO6" s="35" t="str">
        <f>IF(BO7="","",IF(BO7="-","【-】","【"&amp;SUBSTITUTE(TEXT(BO7,"#,##0.00"),"-","△")&amp;"】"))</f>
        <v>【275.67】</v>
      </c>
      <c r="BP6" s="36">
        <f>IF(BP7="",NA(),BP7)</f>
        <v>107.51</v>
      </c>
      <c r="BQ6" s="36">
        <f t="shared" ref="BQ6:BY6" si="8">IF(BQ7="",NA(),BQ7)</f>
        <v>107.87</v>
      </c>
      <c r="BR6" s="36">
        <f t="shared" si="8"/>
        <v>105.43</v>
      </c>
      <c r="BS6" s="36">
        <f t="shared" si="8"/>
        <v>106.22</v>
      </c>
      <c r="BT6" s="36">
        <f t="shared" si="8"/>
        <v>96.95</v>
      </c>
      <c r="BU6" s="36">
        <f t="shared" si="8"/>
        <v>106.52</v>
      </c>
      <c r="BV6" s="36">
        <f t="shared" si="8"/>
        <v>105.86</v>
      </c>
      <c r="BW6" s="36">
        <f t="shared" si="8"/>
        <v>106.07</v>
      </c>
      <c r="BX6" s="36">
        <f t="shared" si="8"/>
        <v>105.34</v>
      </c>
      <c r="BY6" s="36">
        <f t="shared" si="8"/>
        <v>101.89</v>
      </c>
      <c r="BZ6" s="35" t="str">
        <f>IF(BZ7="","",IF(BZ7="-","【-】","【"&amp;SUBSTITUTE(TEXT(BZ7,"#,##0.00"),"-","△")&amp;"】"))</f>
        <v>【100.05】</v>
      </c>
      <c r="CA6" s="36">
        <f>IF(CA7="",NA(),CA7)</f>
        <v>125.59</v>
      </c>
      <c r="CB6" s="36">
        <f t="shared" ref="CB6:CJ6" si="9">IF(CB7="",NA(),CB7)</f>
        <v>125.76</v>
      </c>
      <c r="CC6" s="36">
        <f t="shared" si="9"/>
        <v>128.59</v>
      </c>
      <c r="CD6" s="36">
        <f t="shared" si="9"/>
        <v>127.79</v>
      </c>
      <c r="CE6" s="36">
        <f t="shared" si="9"/>
        <v>138.9</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71.2</v>
      </c>
      <c r="CM6" s="36">
        <f t="shared" ref="CM6:CU6" si="10">IF(CM7="",NA(),CM7)</f>
        <v>71.58</v>
      </c>
      <c r="CN6" s="36">
        <f t="shared" si="10"/>
        <v>70.38</v>
      </c>
      <c r="CO6" s="36">
        <f t="shared" si="10"/>
        <v>70.59</v>
      </c>
      <c r="CP6" s="36">
        <f t="shared" si="10"/>
        <v>73.16</v>
      </c>
      <c r="CQ6" s="36">
        <f t="shared" si="10"/>
        <v>62.1</v>
      </c>
      <c r="CR6" s="36">
        <f t="shared" si="10"/>
        <v>62.38</v>
      </c>
      <c r="CS6" s="36">
        <f t="shared" si="10"/>
        <v>62.83</v>
      </c>
      <c r="CT6" s="36">
        <f t="shared" si="10"/>
        <v>62.05</v>
      </c>
      <c r="CU6" s="36">
        <f t="shared" si="10"/>
        <v>63.23</v>
      </c>
      <c r="CV6" s="35" t="str">
        <f>IF(CV7="","",IF(CV7="-","【-】","【"&amp;SUBSTITUTE(TEXT(CV7,"#,##0.00"),"-","△")&amp;"】"))</f>
        <v>【60.69】</v>
      </c>
      <c r="CW6" s="36">
        <f>IF(CW7="",NA(),CW7)</f>
        <v>95.19</v>
      </c>
      <c r="CX6" s="36">
        <f t="shared" ref="CX6:DF6" si="11">IF(CX7="",NA(),CX7)</f>
        <v>95.53</v>
      </c>
      <c r="CY6" s="36">
        <f t="shared" si="11"/>
        <v>96.54</v>
      </c>
      <c r="CZ6" s="36">
        <f t="shared" si="11"/>
        <v>95.62</v>
      </c>
      <c r="DA6" s="36">
        <f t="shared" si="11"/>
        <v>87.7</v>
      </c>
      <c r="DB6" s="36">
        <f t="shared" si="11"/>
        <v>89.52</v>
      </c>
      <c r="DC6" s="36">
        <f t="shared" si="11"/>
        <v>89.17</v>
      </c>
      <c r="DD6" s="36">
        <f t="shared" si="11"/>
        <v>88.86</v>
      </c>
      <c r="DE6" s="36">
        <f t="shared" si="11"/>
        <v>89.11</v>
      </c>
      <c r="DF6" s="36">
        <f t="shared" si="11"/>
        <v>89.35</v>
      </c>
      <c r="DG6" s="35" t="str">
        <f>IF(DG7="","",IF(DG7="-","【-】","【"&amp;SUBSTITUTE(TEXT(DG7,"#,##0.00"),"-","△")&amp;"】"))</f>
        <v>【89.82】</v>
      </c>
      <c r="DH6" s="36">
        <f>IF(DH7="",NA(),DH7)</f>
        <v>50</v>
      </c>
      <c r="DI6" s="36">
        <f t="shared" ref="DI6:DQ6" si="12">IF(DI7="",NA(),DI7)</f>
        <v>49.57</v>
      </c>
      <c r="DJ6" s="36">
        <f t="shared" si="12"/>
        <v>50.49</v>
      </c>
      <c r="DK6" s="36">
        <f t="shared" si="12"/>
        <v>51.93</v>
      </c>
      <c r="DL6" s="36">
        <f t="shared" si="12"/>
        <v>53.05</v>
      </c>
      <c r="DM6" s="36">
        <f t="shared" si="12"/>
        <v>46.58</v>
      </c>
      <c r="DN6" s="36">
        <f t="shared" si="12"/>
        <v>46.99</v>
      </c>
      <c r="DO6" s="36">
        <f t="shared" si="12"/>
        <v>47.89</v>
      </c>
      <c r="DP6" s="36">
        <f t="shared" si="12"/>
        <v>48.69</v>
      </c>
      <c r="DQ6" s="36">
        <f t="shared" si="12"/>
        <v>49.62</v>
      </c>
      <c r="DR6" s="35" t="str">
        <f>IF(DR7="","",IF(DR7="-","【-】","【"&amp;SUBSTITUTE(TEXT(DR7,"#,##0.00"),"-","△")&amp;"】"))</f>
        <v>【50.19】</v>
      </c>
      <c r="DS6" s="36">
        <f>IF(DS7="",NA(),DS7)</f>
        <v>2.83</v>
      </c>
      <c r="DT6" s="36">
        <f t="shared" ref="DT6:EB6" si="13">IF(DT7="",NA(),DT7)</f>
        <v>2.69</v>
      </c>
      <c r="DU6" s="36">
        <f t="shared" si="13"/>
        <v>2.5299999999999998</v>
      </c>
      <c r="DV6" s="36">
        <f t="shared" si="13"/>
        <v>2.52</v>
      </c>
      <c r="DW6" s="36">
        <f t="shared" si="13"/>
        <v>2.33</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0.66</v>
      </c>
      <c r="EE6" s="36">
        <f t="shared" ref="EE6:EM6" si="14">IF(EE7="",NA(),EE7)</f>
        <v>0.53</v>
      </c>
      <c r="EF6" s="36">
        <f t="shared" si="14"/>
        <v>0.99</v>
      </c>
      <c r="EG6" s="36">
        <f t="shared" si="14"/>
        <v>0.37</v>
      </c>
      <c r="EH6" s="36">
        <f t="shared" si="14"/>
        <v>0.18</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112356</v>
      </c>
      <c r="D7" s="38">
        <v>46</v>
      </c>
      <c r="E7" s="38">
        <v>1</v>
      </c>
      <c r="F7" s="38">
        <v>0</v>
      </c>
      <c r="G7" s="38">
        <v>1</v>
      </c>
      <c r="H7" s="38" t="s">
        <v>93</v>
      </c>
      <c r="I7" s="38" t="s">
        <v>94</v>
      </c>
      <c r="J7" s="38" t="s">
        <v>95</v>
      </c>
      <c r="K7" s="38" t="s">
        <v>96</v>
      </c>
      <c r="L7" s="38" t="s">
        <v>97</v>
      </c>
      <c r="M7" s="38" t="s">
        <v>98</v>
      </c>
      <c r="N7" s="39" t="s">
        <v>99</v>
      </c>
      <c r="O7" s="39">
        <v>91.41</v>
      </c>
      <c r="P7" s="39">
        <v>99.98</v>
      </c>
      <c r="Q7" s="39">
        <v>2255</v>
      </c>
      <c r="R7" s="39">
        <v>112211</v>
      </c>
      <c r="S7" s="39">
        <v>19.77</v>
      </c>
      <c r="T7" s="39">
        <v>5675.82</v>
      </c>
      <c r="U7" s="39">
        <v>111581</v>
      </c>
      <c r="V7" s="39">
        <v>19.7</v>
      </c>
      <c r="W7" s="39">
        <v>5664.01</v>
      </c>
      <c r="X7" s="39">
        <v>119.81</v>
      </c>
      <c r="Y7" s="39">
        <v>121.95</v>
      </c>
      <c r="Z7" s="39">
        <v>120.8</v>
      </c>
      <c r="AA7" s="39">
        <v>122.24</v>
      </c>
      <c r="AB7" s="39">
        <v>109.21</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306.32</v>
      </c>
      <c r="AU7" s="39">
        <v>234.13</v>
      </c>
      <c r="AV7" s="39">
        <v>282.81</v>
      </c>
      <c r="AW7" s="39">
        <v>365.88</v>
      </c>
      <c r="AX7" s="39">
        <v>401.43</v>
      </c>
      <c r="AY7" s="39">
        <v>349.04</v>
      </c>
      <c r="AZ7" s="39">
        <v>337.49</v>
      </c>
      <c r="BA7" s="39">
        <v>335.6</v>
      </c>
      <c r="BB7" s="39">
        <v>358.91</v>
      </c>
      <c r="BC7" s="39">
        <v>360.96</v>
      </c>
      <c r="BD7" s="39">
        <v>260.31</v>
      </c>
      <c r="BE7" s="39">
        <v>111.75</v>
      </c>
      <c r="BF7" s="39">
        <v>93.8</v>
      </c>
      <c r="BG7" s="39">
        <v>77.680000000000007</v>
      </c>
      <c r="BH7" s="39">
        <v>61.61</v>
      </c>
      <c r="BI7" s="39">
        <v>50.35</v>
      </c>
      <c r="BJ7" s="39">
        <v>254.54</v>
      </c>
      <c r="BK7" s="39">
        <v>265.92</v>
      </c>
      <c r="BL7" s="39">
        <v>258.26</v>
      </c>
      <c r="BM7" s="39">
        <v>247.27</v>
      </c>
      <c r="BN7" s="39">
        <v>239.18</v>
      </c>
      <c r="BO7" s="39">
        <v>275.67</v>
      </c>
      <c r="BP7" s="39">
        <v>107.51</v>
      </c>
      <c r="BQ7" s="39">
        <v>107.87</v>
      </c>
      <c r="BR7" s="39">
        <v>105.43</v>
      </c>
      <c r="BS7" s="39">
        <v>106.22</v>
      </c>
      <c r="BT7" s="39">
        <v>96.95</v>
      </c>
      <c r="BU7" s="39">
        <v>106.52</v>
      </c>
      <c r="BV7" s="39">
        <v>105.86</v>
      </c>
      <c r="BW7" s="39">
        <v>106.07</v>
      </c>
      <c r="BX7" s="39">
        <v>105.34</v>
      </c>
      <c r="BY7" s="39">
        <v>101.89</v>
      </c>
      <c r="BZ7" s="39">
        <v>100.05</v>
      </c>
      <c r="CA7" s="39">
        <v>125.59</v>
      </c>
      <c r="CB7" s="39">
        <v>125.76</v>
      </c>
      <c r="CC7" s="39">
        <v>128.59</v>
      </c>
      <c r="CD7" s="39">
        <v>127.79</v>
      </c>
      <c r="CE7" s="39">
        <v>138.9</v>
      </c>
      <c r="CF7" s="39">
        <v>155.80000000000001</v>
      </c>
      <c r="CG7" s="39">
        <v>158.58000000000001</v>
      </c>
      <c r="CH7" s="39">
        <v>159.22</v>
      </c>
      <c r="CI7" s="39">
        <v>159.6</v>
      </c>
      <c r="CJ7" s="39">
        <v>156.32</v>
      </c>
      <c r="CK7" s="39">
        <v>166.4</v>
      </c>
      <c r="CL7" s="39">
        <v>71.2</v>
      </c>
      <c r="CM7" s="39">
        <v>71.58</v>
      </c>
      <c r="CN7" s="39">
        <v>70.38</v>
      </c>
      <c r="CO7" s="39">
        <v>70.59</v>
      </c>
      <c r="CP7" s="39">
        <v>73.16</v>
      </c>
      <c r="CQ7" s="39">
        <v>62.1</v>
      </c>
      <c r="CR7" s="39">
        <v>62.38</v>
      </c>
      <c r="CS7" s="39">
        <v>62.83</v>
      </c>
      <c r="CT7" s="39">
        <v>62.05</v>
      </c>
      <c r="CU7" s="39">
        <v>63.23</v>
      </c>
      <c r="CV7" s="39">
        <v>60.69</v>
      </c>
      <c r="CW7" s="39">
        <v>95.19</v>
      </c>
      <c r="CX7" s="39">
        <v>95.53</v>
      </c>
      <c r="CY7" s="39">
        <v>96.54</v>
      </c>
      <c r="CZ7" s="39">
        <v>95.62</v>
      </c>
      <c r="DA7" s="39">
        <v>87.7</v>
      </c>
      <c r="DB7" s="39">
        <v>89.52</v>
      </c>
      <c r="DC7" s="39">
        <v>89.17</v>
      </c>
      <c r="DD7" s="39">
        <v>88.86</v>
      </c>
      <c r="DE7" s="39">
        <v>89.11</v>
      </c>
      <c r="DF7" s="39">
        <v>89.35</v>
      </c>
      <c r="DG7" s="39">
        <v>89.82</v>
      </c>
      <c r="DH7" s="39">
        <v>50</v>
      </c>
      <c r="DI7" s="39">
        <v>49.57</v>
      </c>
      <c r="DJ7" s="39">
        <v>50.49</v>
      </c>
      <c r="DK7" s="39">
        <v>51.93</v>
      </c>
      <c r="DL7" s="39">
        <v>53.05</v>
      </c>
      <c r="DM7" s="39">
        <v>46.58</v>
      </c>
      <c r="DN7" s="39">
        <v>46.99</v>
      </c>
      <c r="DO7" s="39">
        <v>47.89</v>
      </c>
      <c r="DP7" s="39">
        <v>48.69</v>
      </c>
      <c r="DQ7" s="39">
        <v>49.62</v>
      </c>
      <c r="DR7" s="39">
        <v>50.19</v>
      </c>
      <c r="DS7" s="39">
        <v>2.83</v>
      </c>
      <c r="DT7" s="39">
        <v>2.69</v>
      </c>
      <c r="DU7" s="39">
        <v>2.5299999999999998</v>
      </c>
      <c r="DV7" s="39">
        <v>2.52</v>
      </c>
      <c r="DW7" s="39">
        <v>2.33</v>
      </c>
      <c r="DX7" s="39">
        <v>14.45</v>
      </c>
      <c r="DY7" s="39">
        <v>15.83</v>
      </c>
      <c r="DZ7" s="39">
        <v>16.899999999999999</v>
      </c>
      <c r="EA7" s="39">
        <v>18.260000000000002</v>
      </c>
      <c r="EB7" s="39">
        <v>19.510000000000002</v>
      </c>
      <c r="EC7" s="39">
        <v>20.63</v>
      </c>
      <c r="ED7" s="39">
        <v>0.66</v>
      </c>
      <c r="EE7" s="39">
        <v>0.53</v>
      </c>
      <c r="EF7" s="39">
        <v>0.99</v>
      </c>
      <c r="EG7" s="39">
        <v>0.37</v>
      </c>
      <c r="EH7" s="39">
        <v>0.18</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2022-02-21T23:46:28Z</cp:lastPrinted>
  <dcterms:created xsi:type="dcterms:W3CDTF">2021-12-03T06:46:34Z</dcterms:created>
  <dcterms:modified xsi:type="dcterms:W3CDTF">2022-02-21T23:49:56Z</dcterms:modified>
  <cp:category/>
</cp:coreProperties>
</file>