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F86" i="4"/>
  <c r="BB10" i="4"/>
  <c r="AL10" i="4"/>
  <c r="AD10" i="4"/>
  <c r="P10" i="4"/>
  <c r="B10" i="4"/>
  <c r="AT8" i="4"/>
  <c r="W8" i="4"/>
  <c r="P8" i="4"/>
  <c r="I8" i="4"/>
  <c r="B6" i="4"/>
  <c r="E10" i="5" l="1"/>
  <c r="C10" i="5"/>
  <c r="D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<sst xmlns="http://schemas.openxmlformats.org/spreadsheetml/2006/main" count="240" uniqueCount="123">
  <si>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</si>
  <si>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</si>
  <si>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</si>
  <si>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</si>
  <si>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</si>
  <si>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</si>
  <si>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</si>
  <si>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</si>
  <si>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</si>
  <si>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</si>
  <si>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</si>
  <si>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</si>
  <si>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</si>
  <si>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</si>
  <si>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</si>
  <si>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</si>
  <si>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</si>
  <si>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</si>
  <si>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</si>
  <si>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</si>
  <si>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</si>
  <si>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</si>
  <si>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</si>
  <si>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</si>
  <si>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</si>
  <si>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</si>
  <si>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</si>
  <si>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</si>
  <si>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</si>
  <si>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</si>
  <si>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</si>
  <si>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</si>
  <si>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</si>
  <si>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</si>
  <si>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</si>
  <si>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</si>
  <si>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</si>
  <si>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</si>
  <si>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</si>
  <si>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</si>
  <si>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</si>
  <si>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</si>
  <si>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</si>
  <si>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</si>
  <si>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</si>
  <si>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</si>
  <si>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</si>
  <si>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</si>
  <si>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</si>
  <si>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</si>
  <si>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</si>
  <si>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</si>
  <si>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</si>
  <si>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</si>
  <si>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</si>
  <si>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</si>
  <si>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</si>
  <si>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</si>
  <si>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</si>
  <si>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</si>
  <si>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</si>
  <si>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</si>
  <si>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</si>
  <si>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</si>
  <si>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</si>
  <si>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</si>
  <si>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</si>
  <si>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</si>
  <si>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</si>
  <si>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</si>
  <si>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</si>
  <si>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</si>
  <si>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</si>
  <si>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</si>
  <si>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</si>
  <si>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</si>
  <si>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</si>
  <si>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</si>
  <si>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</si>
  <si>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</si>
  <si>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</si>
  <si>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</si>
  <si>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</si>
  <si>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</si>
  <si>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</si>
  <si>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</si>
  <si>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</si>
  <si>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</si>
  <si>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</si>
  <si>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</si>
  <si>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</si>
  <si>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</si>
  <si>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</si>
  <si>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</si>
  <si>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</si>
  <si>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</si>
  <si>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</si>
  <si>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</si>
  <si>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</si>
  <si>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</si>
  <si>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</si>
  <si>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</si>
  <si>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</si>
  <si>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</si>
  <si>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</si>
  <si>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</si>
  <si>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</si>
  <si>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</si>
  <si>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富士見市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</si>
  <si>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</si>
  <si>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</si>
  <si>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</si>
  <si>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</si>
  <si>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</si>
  <si>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</si>
  <si>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</si>
  <si>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</si>
  <si>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</si>
  <si>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</si>
  <si>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</si>
  <si>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特定環境保全公共下水道事業については、昭和55年度から着手されており、一部の資産については下水管の法定耐用年数（50年）が近づい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トクテイ</t>
    </rPh>
    <rPh sb="103" eb="105">
      <t>カンキョウ</t>
    </rPh>
    <rPh sb="105" eb="107">
      <t>ホゼン</t>
    </rPh>
    <rPh sb="107" eb="109">
      <t>コウキョウ</t>
    </rPh>
    <rPh sb="109" eb="112">
      <t>ゲスイドウ</t>
    </rPh>
    <rPh sb="112" eb="114">
      <t>ジギョウ</t>
    </rPh>
    <rPh sb="128" eb="130">
      <t>チャクシュ</t>
    </rPh>
    <rPh sb="136" eb="138">
      <t>イチブ</t>
    </rPh>
    <rPh sb="139" eb="141">
      <t>シサン</t>
    </rPh>
    <rPh sb="146" eb="149">
      <t>ゲスイカン</t>
    </rPh>
    <rPh sb="159" eb="160">
      <t>ネン</t>
    </rPh>
    <rPh sb="169" eb="171">
      <t>コンゴ</t>
    </rPh>
    <rPh sb="172" eb="174">
      <t>コウシン</t>
    </rPh>
    <rPh sb="174" eb="176">
      <t>ケイカク</t>
    </rPh>
    <rPh sb="177" eb="179">
      <t>サクテイ</t>
    </rPh>
    <rPh sb="183" eb="186">
      <t>ケイカクテキ</t>
    </rPh>
    <rPh sb="188" eb="190">
      <t>テキセイ</t>
    </rPh>
    <rPh sb="191" eb="193">
      <t>カイチク</t>
    </rPh>
    <rPh sb="193" eb="195">
      <t>コウシン</t>
    </rPh>
    <rPh sb="196" eb="198">
      <t>ジッシ</t>
    </rPh>
    <rPh sb="202" eb="204">
      <t>ヒツヨウ</t>
    </rPh>
    <phoneticPr fontId="4"/>
  </si>
  <si>
    <t>　当市の経営状況を各指標から総合的に分析をすると、単年度収支で黒字を達成しつつも経費回収率は100%を下回っており、赤字額を一般会計の補助金で補っているという経営状態である。当市の特定環境保全公共下水道事業は公共下水道事業と比較すると、対象区域の人口密度が小さく、一世帯あたりの事業費が大きくなる傾向にあるため、経営の効率性を高めることで、採算性を改善していくことが求められる。さらに、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だろう。
　以上の点を踏まえ、当市は平成30、31年度において、ストックマネジメントの策定を予定してい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40" eb="42">
      <t>ケイヒ</t>
    </rPh>
    <rPh sb="42" eb="44">
      <t>カイシュウ</t>
    </rPh>
    <rPh sb="44" eb="45">
      <t>リツ</t>
    </rPh>
    <rPh sb="51" eb="53">
      <t>シタマワ</t>
    </rPh>
    <rPh sb="58" eb="61">
      <t>アカジガク</t>
    </rPh>
    <rPh sb="62" eb="64">
      <t>イッパン</t>
    </rPh>
    <rPh sb="64" eb="66">
      <t>カイケイ</t>
    </rPh>
    <rPh sb="67" eb="70">
      <t>ホジョキン</t>
    </rPh>
    <rPh sb="71" eb="72">
      <t>オギナ</t>
    </rPh>
    <rPh sb="79" eb="81">
      <t>ケイエイ</t>
    </rPh>
    <rPh sb="81" eb="83">
      <t>ジョウタイ</t>
    </rPh>
    <rPh sb="87" eb="89">
      <t>トウシ</t>
    </rPh>
    <rPh sb="90" eb="101">
      <t>トクテイカンキョウホゼンコウキョウゲスイドウ</t>
    </rPh>
    <rPh sb="101" eb="103">
      <t>ジギョウ</t>
    </rPh>
    <rPh sb="104" eb="106">
      <t>コウキョウ</t>
    </rPh>
    <rPh sb="106" eb="109">
      <t>ゲスイドウ</t>
    </rPh>
    <rPh sb="109" eb="111">
      <t>ジギョウ</t>
    </rPh>
    <rPh sb="112" eb="114">
      <t>ヒカク</t>
    </rPh>
    <rPh sb="118" eb="120">
      <t>タイショウ</t>
    </rPh>
    <rPh sb="120" eb="122">
      <t>クイキ</t>
    </rPh>
    <rPh sb="123" eb="125">
      <t>ジンコウ</t>
    </rPh>
    <rPh sb="125" eb="127">
      <t>ミツド</t>
    </rPh>
    <rPh sb="128" eb="129">
      <t>チイ</t>
    </rPh>
    <rPh sb="132" eb="133">
      <t>ヒト</t>
    </rPh>
    <rPh sb="133" eb="135">
      <t>セタイ</t>
    </rPh>
    <rPh sb="139" eb="141">
      <t>ジギョウ</t>
    </rPh>
    <rPh sb="141" eb="142">
      <t>ヒ</t>
    </rPh>
    <rPh sb="143" eb="144">
      <t>オオ</t>
    </rPh>
    <rPh sb="148" eb="150">
      <t>ケイコウ</t>
    </rPh>
    <rPh sb="156" eb="158">
      <t>ケイエイ</t>
    </rPh>
    <rPh sb="159" eb="162">
      <t>コウリツセイ</t>
    </rPh>
    <rPh sb="163" eb="164">
      <t>タカ</t>
    </rPh>
    <rPh sb="170" eb="173">
      <t>サイサンセイ</t>
    </rPh>
    <rPh sb="174" eb="176">
      <t>カイゼン</t>
    </rPh>
    <rPh sb="183" eb="184">
      <t>モト</t>
    </rPh>
    <rPh sb="193" eb="195">
      <t>コンゴ</t>
    </rPh>
    <rPh sb="196" eb="198">
      <t>ジンコウ</t>
    </rPh>
    <rPh sb="198" eb="200">
      <t>ゲンショウ</t>
    </rPh>
    <rPh sb="201" eb="203">
      <t>セッスイ</t>
    </rPh>
    <rPh sb="203" eb="204">
      <t>トウ</t>
    </rPh>
    <rPh sb="207" eb="209">
      <t>シュウニュウ</t>
    </rPh>
    <rPh sb="210" eb="212">
      <t>テイカ</t>
    </rPh>
    <rPh sb="213" eb="215">
      <t>ケネン</t>
    </rPh>
    <rPh sb="221" eb="222">
      <t>クワ</t>
    </rPh>
    <rPh sb="224" eb="226">
      <t>タイヨウ</t>
    </rPh>
    <rPh sb="226" eb="228">
      <t>ネンスウ</t>
    </rPh>
    <rPh sb="229" eb="231">
      <t>ケイカ</t>
    </rPh>
    <rPh sb="235" eb="236">
      <t>カン</t>
    </rPh>
    <rPh sb="237" eb="239">
      <t>カイチク</t>
    </rPh>
    <rPh sb="239" eb="241">
      <t>コウシン</t>
    </rPh>
    <rPh sb="241" eb="243">
      <t>ジュヨウ</t>
    </rPh>
    <rPh sb="244" eb="245">
      <t>タカ</t>
    </rPh>
    <rPh sb="252" eb="254">
      <t>ケイエイ</t>
    </rPh>
    <rPh sb="254" eb="256">
      <t>カンキョウ</t>
    </rPh>
    <rPh sb="259" eb="260">
      <t>キビ</t>
    </rPh>
    <rPh sb="263" eb="264">
      <t>マ</t>
    </rPh>
    <rPh sb="272" eb="274">
      <t>ニンシキ</t>
    </rPh>
    <rPh sb="284" eb="286">
      <t>ショウライ</t>
    </rPh>
    <rPh sb="287" eb="289">
      <t>ミス</t>
    </rPh>
    <rPh sb="291" eb="295">
      <t>チュウチョウキテキ</t>
    </rPh>
    <rPh sb="296" eb="298">
      <t>コウシン</t>
    </rPh>
    <rPh sb="298" eb="300">
      <t>ケイカク</t>
    </rPh>
    <rPh sb="304" eb="306">
      <t>トウシ</t>
    </rPh>
    <rPh sb="306" eb="308">
      <t>ザイゲン</t>
    </rPh>
    <rPh sb="309" eb="311">
      <t>カクホ</t>
    </rPh>
    <rPh sb="316" eb="318">
      <t>ケイエイ</t>
    </rPh>
    <rPh sb="318" eb="320">
      <t>センリャク</t>
    </rPh>
    <rPh sb="321" eb="323">
      <t>サクテイ</t>
    </rPh>
    <rPh sb="328" eb="330">
      <t>キュウム</t>
    </rPh>
    <rPh sb="339" eb="341">
      <t>イジョウ</t>
    </rPh>
    <rPh sb="342" eb="343">
      <t>テン</t>
    </rPh>
    <rPh sb="344" eb="345">
      <t>フ</t>
    </rPh>
    <rPh sb="348" eb="350">
      <t>トウシ</t>
    </rPh>
    <rPh sb="351" eb="353">
      <t>ヘイセイ</t>
    </rPh>
    <rPh sb="358" eb="359">
      <t>ネン</t>
    </rPh>
    <rPh sb="359" eb="360">
      <t>ド</t>
    </rPh>
    <rPh sb="376" eb="378">
      <t>サクテイ</t>
    </rPh>
    <rPh sb="379" eb="381">
      <t>ヨテイ</t>
    </rPh>
    <rPh sb="386" eb="388">
      <t>キョウヨウ</t>
    </rPh>
    <rPh sb="388" eb="390">
      <t>カイシ</t>
    </rPh>
    <rPh sb="391" eb="393">
      <t>ケイネン</t>
    </rPh>
    <rPh sb="393" eb="395">
      <t>レッカ</t>
    </rPh>
    <rPh sb="396" eb="397">
      <t>スス</t>
    </rPh>
    <rPh sb="400" eb="401">
      <t>カン</t>
    </rPh>
    <rPh sb="405" eb="406">
      <t>ジョウ</t>
    </rPh>
    <rPh sb="407" eb="409">
      <t>シュウゼン</t>
    </rPh>
    <rPh sb="410" eb="412">
      <t>カイチク</t>
    </rPh>
    <rPh sb="412" eb="414">
      <t>コウシン</t>
    </rPh>
    <rPh sb="421" eb="423">
      <t>サクテイ</t>
    </rPh>
    <rPh sb="424" eb="426">
      <t>トウシ</t>
    </rPh>
    <rPh sb="426" eb="427">
      <t>ガク</t>
    </rPh>
    <rPh sb="428" eb="430">
      <t>スイケイ</t>
    </rPh>
    <rPh sb="434" eb="436">
      <t>ケイカク</t>
    </rPh>
    <rPh sb="437" eb="438">
      <t>ソ</t>
    </rPh>
    <rPh sb="442" eb="444">
      <t>コウシン</t>
    </rPh>
    <rPh sb="444" eb="446">
      <t>ジギョウ</t>
    </rPh>
    <rPh sb="447" eb="449">
      <t>チャクシュ</t>
    </rPh>
    <rPh sb="452" eb="454">
      <t>ドウジ</t>
    </rPh>
    <rPh sb="456" eb="458">
      <t>ケイエイ</t>
    </rPh>
    <rPh sb="458" eb="460">
      <t>センリャク</t>
    </rPh>
    <rPh sb="461" eb="463">
      <t>サクテイ</t>
    </rPh>
    <rPh sb="464" eb="466">
      <t>ジッシ</t>
    </rPh>
    <rPh sb="468" eb="470">
      <t>ショウライ</t>
    </rPh>
    <rPh sb="471" eb="473">
      <t>シュウシ</t>
    </rPh>
    <rPh sb="473" eb="475">
      <t>ヨソク</t>
    </rPh>
    <rPh sb="486" eb="488">
      <t>シュウシ</t>
    </rPh>
    <rPh sb="489" eb="491">
      <t>アッカ</t>
    </rPh>
    <rPh sb="494" eb="496">
      <t>コウシン</t>
    </rPh>
    <rPh sb="496" eb="498">
      <t>ジギョウ</t>
    </rPh>
    <rPh sb="499" eb="501">
      <t>テイタイ</t>
    </rPh>
    <rPh sb="502" eb="503">
      <t>ヒ</t>
    </rPh>
    <rPh sb="504" eb="505">
      <t>オ</t>
    </rPh>
    <rPh sb="511" eb="513">
      <t>ケイエイ</t>
    </rPh>
    <rPh sb="513" eb="515">
      <t>キバン</t>
    </rPh>
    <rPh sb="516" eb="518">
      <t>キョウカ</t>
    </rPh>
    <rPh sb="519" eb="520">
      <t>ハカ</t>
    </rPh>
    <phoneticPr fontId="4"/>
  </si>
  <si>
    <t>①経常収支比率
　経常収支比率は、下水道使用料等の収益で維持管理費や支払利息等の費用をどの程度賄えているかを表す指標である。平成28年度は134.24%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28年度は100%を下回っており、これは1年間の債務支払額に対し、現状有する現金額では不足する見通しとなっている。ただしこの債務の6割は企業債であり、下水道使用料等の収入を通じ償還に必要な原資を得ることが予定されているため、資金繰りに問題はないと考えている。
④企業債残高対事業規模比率
　下水道整備を重点的に進めていることから、他団体との比較で企業債残高が大きい。事業規模の適正化を図りながら計画的な投資を実施する必要がある。
⑤経費回収率
　経費回収率は、使用料で回収すべき経費をどの程度使用料で賄えているかを表す指標である。高利率企業債が満期を迎えたことで支払利息が減少したこともあり、平成28年度は前年度と比べ、経費回収率が改善している。特定環境保全公共下水道の対象区域は人口密度が小さく、使用料収入だけで経費全般（主に資本費）を賄うことは難しいものの、水洗化率の向上等によって増収に力を入れていく必要がある。
⑥汚水処理原価
　汚水処理原価は、有収水量1㎥あたりの汚水処理に要した費用を表している。平成28年度は、支払利息が減少したことと、新規接続による有収水量の増加により汚水処理原価が減った。
⑧水洗化率
　処理区域内人口のうち、実際に公共下水を利用している人口の割合を表す指標である。直近で下水工事を実施した地域では、下水の未接続世帯が多いことが考えられるため、「⑤経費回収率」の向上と関連し、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シタマワ</t>
    </rPh>
    <rPh sb="206" eb="208">
      <t>ネンカン</t>
    </rPh>
    <rPh sb="209" eb="211">
      <t>サイム</t>
    </rPh>
    <rPh sb="211" eb="213">
      <t>シハライ</t>
    </rPh>
    <rPh sb="213" eb="214">
      <t>ガク</t>
    </rPh>
    <rPh sb="215" eb="216">
      <t>タイ</t>
    </rPh>
    <rPh sb="218" eb="220">
      <t>ゲンジョウ</t>
    </rPh>
    <rPh sb="220" eb="221">
      <t>ユウ</t>
    </rPh>
    <rPh sb="223" eb="225">
      <t>ゲンキン</t>
    </rPh>
    <rPh sb="225" eb="226">
      <t>ガク</t>
    </rPh>
    <rPh sb="228" eb="230">
      <t>フソク</t>
    </rPh>
    <rPh sb="232" eb="234">
      <t>ミトオ</t>
    </rPh>
    <rPh sb="247" eb="249">
      <t>サイム</t>
    </rPh>
    <rPh sb="251" eb="252">
      <t>ワリ</t>
    </rPh>
    <rPh sb="253" eb="255">
      <t>キギョウ</t>
    </rPh>
    <rPh sb="255" eb="256">
      <t>サイ</t>
    </rPh>
    <rPh sb="260" eb="266">
      <t>ゲスイドウシヨウリョウ</t>
    </rPh>
    <rPh sb="266" eb="267">
      <t>トウ</t>
    </rPh>
    <rPh sb="268" eb="270">
      <t>シュウニュウ</t>
    </rPh>
    <rPh sb="271" eb="272">
      <t>ツウ</t>
    </rPh>
    <rPh sb="273" eb="275">
      <t>ショウカン</t>
    </rPh>
    <rPh sb="276" eb="278">
      <t>ヒツヨウ</t>
    </rPh>
    <rPh sb="279" eb="281">
      <t>ゲンシ</t>
    </rPh>
    <rPh sb="282" eb="283">
      <t>エ</t>
    </rPh>
    <rPh sb="287" eb="289">
      <t>ヨテイ</t>
    </rPh>
    <rPh sb="297" eb="299">
      <t>シキン</t>
    </rPh>
    <rPh sb="299" eb="300">
      <t>グ</t>
    </rPh>
    <rPh sb="302" eb="304">
      <t>モンダイ</t>
    </rPh>
    <rPh sb="308" eb="309">
      <t>カンガ</t>
    </rPh>
    <rPh sb="316" eb="318">
      <t>キギョウ</t>
    </rPh>
    <rPh sb="318" eb="319">
      <t>サイ</t>
    </rPh>
    <rPh sb="319" eb="321">
      <t>ザンダカ</t>
    </rPh>
    <rPh sb="321" eb="322">
      <t>タイ</t>
    </rPh>
    <rPh sb="322" eb="324">
      <t>ジギョウ</t>
    </rPh>
    <rPh sb="324" eb="326">
      <t>キボ</t>
    </rPh>
    <rPh sb="326" eb="328">
      <t>ヒリツ</t>
    </rPh>
    <rPh sb="330" eb="333">
      <t>ゲスイドウ</t>
    </rPh>
    <rPh sb="333" eb="335">
      <t>セイビ</t>
    </rPh>
    <rPh sb="336" eb="339">
      <t>ジュウテンテキ</t>
    </rPh>
    <rPh sb="340" eb="341">
      <t>スス</t>
    </rPh>
    <rPh sb="350" eb="351">
      <t>タ</t>
    </rPh>
    <rPh sb="351" eb="353">
      <t>ダンタイ</t>
    </rPh>
    <rPh sb="355" eb="357">
      <t>ヒカク</t>
    </rPh>
    <rPh sb="358" eb="360">
      <t>キギョウ</t>
    </rPh>
    <rPh sb="360" eb="361">
      <t>サイ</t>
    </rPh>
    <rPh sb="361" eb="363">
      <t>ザンダカ</t>
    </rPh>
    <rPh sb="364" eb="365">
      <t>オオ</t>
    </rPh>
    <rPh sb="368" eb="370">
      <t>ジギョウ</t>
    </rPh>
    <rPh sb="370" eb="372">
      <t>キボ</t>
    </rPh>
    <rPh sb="373" eb="376">
      <t>テキセイカ</t>
    </rPh>
    <rPh sb="377" eb="378">
      <t>ハカ</t>
    </rPh>
    <rPh sb="382" eb="385">
      <t>ケイカクテキ</t>
    </rPh>
    <rPh sb="386" eb="388">
      <t>トウシ</t>
    </rPh>
    <rPh sb="389" eb="391">
      <t>ジッシ</t>
    </rPh>
    <rPh sb="393" eb="395">
      <t>ヒツヨウ</t>
    </rPh>
    <rPh sb="401" eb="403">
      <t>ケイヒ</t>
    </rPh>
    <rPh sb="403" eb="405">
      <t>カイシュウ</t>
    </rPh>
    <rPh sb="405" eb="406">
      <t>リツ</t>
    </rPh>
    <rPh sb="408" eb="410">
      <t>ケイヒ</t>
    </rPh>
    <rPh sb="410" eb="412">
      <t>カイシュウ</t>
    </rPh>
    <rPh sb="412" eb="413">
      <t>リツ</t>
    </rPh>
    <rPh sb="415" eb="418">
      <t>シヨウリョウ</t>
    </rPh>
    <rPh sb="419" eb="421">
      <t>カイシュウ</t>
    </rPh>
    <rPh sb="424" eb="426">
      <t>ケイヒ</t>
    </rPh>
    <rPh sb="429" eb="431">
      <t>テイド</t>
    </rPh>
    <rPh sb="431" eb="434">
      <t>シヨウリョウ</t>
    </rPh>
    <rPh sb="435" eb="436">
      <t>マカナ</t>
    </rPh>
    <rPh sb="442" eb="443">
      <t>アラワ</t>
    </rPh>
    <rPh sb="444" eb="446">
      <t>シヒョウ</t>
    </rPh>
    <rPh sb="450" eb="453">
      <t>コウリリツ</t>
    </rPh>
    <rPh sb="453" eb="455">
      <t>キギョウ</t>
    </rPh>
    <rPh sb="455" eb="456">
      <t>サイ</t>
    </rPh>
    <rPh sb="457" eb="459">
      <t>マンキ</t>
    </rPh>
    <rPh sb="460" eb="461">
      <t>ムカ</t>
    </rPh>
    <rPh sb="466" eb="468">
      <t>シハライ</t>
    </rPh>
    <rPh sb="468" eb="470">
      <t>リソク</t>
    </rPh>
    <rPh sb="471" eb="473">
      <t>ゲンショウ</t>
    </rPh>
    <rPh sb="481" eb="483">
      <t>ヘイセイ</t>
    </rPh>
    <rPh sb="485" eb="487">
      <t>ネンド</t>
    </rPh>
    <rPh sb="488" eb="491">
      <t>ゼンネンド</t>
    </rPh>
    <rPh sb="492" eb="493">
      <t>クラ</t>
    </rPh>
    <rPh sb="495" eb="497">
      <t>ケイヒ</t>
    </rPh>
    <rPh sb="497" eb="499">
      <t>カイシュウ</t>
    </rPh>
    <rPh sb="499" eb="500">
      <t>リツ</t>
    </rPh>
    <rPh sb="501" eb="503">
      <t>カイゼン</t>
    </rPh>
    <rPh sb="508" eb="510">
      <t>トクテイ</t>
    </rPh>
    <rPh sb="510" eb="512">
      <t>カンキョウ</t>
    </rPh>
    <rPh sb="512" eb="514">
      <t>ホゼン</t>
    </rPh>
    <rPh sb="514" eb="516">
      <t>コウキョウ</t>
    </rPh>
    <rPh sb="516" eb="519">
      <t>ゲスイドウ</t>
    </rPh>
    <rPh sb="520" eb="522">
      <t>タイショウ</t>
    </rPh>
    <rPh sb="525" eb="527">
      <t>ジンコウ</t>
    </rPh>
    <rPh sb="527" eb="529">
      <t>ミツド</t>
    </rPh>
    <rPh sb="530" eb="531">
      <t>チイ</t>
    </rPh>
    <rPh sb="534" eb="537">
      <t>シヨウリョウ</t>
    </rPh>
    <rPh sb="537" eb="539">
      <t>シュウニュウ</t>
    </rPh>
    <rPh sb="542" eb="544">
      <t>ケイヒ</t>
    </rPh>
    <rPh sb="544" eb="546">
      <t>ゼンパン</t>
    </rPh>
    <rPh sb="547" eb="548">
      <t>オモ</t>
    </rPh>
    <rPh sb="549" eb="551">
      <t>シホン</t>
    </rPh>
    <rPh sb="551" eb="552">
      <t>ヒ</t>
    </rPh>
    <rPh sb="554" eb="555">
      <t>マカナ</t>
    </rPh>
    <rPh sb="559" eb="560">
      <t>ムズカ</t>
    </rPh>
    <rPh sb="566" eb="569">
      <t>スイセンカ</t>
    </rPh>
    <rPh sb="569" eb="570">
      <t>リツ</t>
    </rPh>
    <rPh sb="571" eb="573">
      <t>コウジョウ</t>
    </rPh>
    <rPh sb="573" eb="574">
      <t>トウ</t>
    </rPh>
    <rPh sb="578" eb="580">
      <t>ゾウシュウ</t>
    </rPh>
    <rPh sb="581" eb="582">
      <t>チカラ</t>
    </rPh>
    <rPh sb="583" eb="584">
      <t>イ</t>
    </rPh>
    <rPh sb="588" eb="590">
      <t>ヒツヨウ</t>
    </rPh>
    <rPh sb="596" eb="598">
      <t>オスイ</t>
    </rPh>
    <rPh sb="598" eb="600">
      <t>ショリ</t>
    </rPh>
    <rPh sb="600" eb="602">
      <t>ゲンカ</t>
    </rPh>
    <rPh sb="604" eb="606">
      <t>オスイ</t>
    </rPh>
    <rPh sb="606" eb="608">
      <t>ショリ</t>
    </rPh>
    <rPh sb="608" eb="610">
      <t>ゲンカ</t>
    </rPh>
    <rPh sb="612" eb="614">
      <t>ユウシュウ</t>
    </rPh>
    <rPh sb="614" eb="616">
      <t>スイリョウ</t>
    </rPh>
    <rPh sb="622" eb="624">
      <t>オスイ</t>
    </rPh>
    <rPh sb="624" eb="626">
      <t>ショリ</t>
    </rPh>
    <rPh sb="627" eb="628">
      <t>ヨウ</t>
    </rPh>
    <rPh sb="630" eb="632">
      <t>ヒヨウ</t>
    </rPh>
    <rPh sb="633" eb="634">
      <t>アラワ</t>
    </rPh>
    <rPh sb="639" eb="641">
      <t>ヘイセイ</t>
    </rPh>
    <rPh sb="643" eb="645">
      <t>ネンド</t>
    </rPh>
    <rPh sb="647" eb="649">
      <t>シハライ</t>
    </rPh>
    <rPh sb="649" eb="651">
      <t>リソク</t>
    </rPh>
    <rPh sb="652" eb="654">
      <t>ゲンショウ</t>
    </rPh>
    <rPh sb="660" eb="662">
      <t>シンキ</t>
    </rPh>
    <rPh sb="662" eb="664">
      <t>セツゾク</t>
    </rPh>
    <rPh sb="667" eb="669">
      <t>ユウシュウ</t>
    </rPh>
    <rPh sb="669" eb="671">
      <t>スイリョウ</t>
    </rPh>
    <rPh sb="672" eb="674">
      <t>ゾウカ</t>
    </rPh>
    <rPh sb="677" eb="679">
      <t>オスイ</t>
    </rPh>
    <rPh sb="679" eb="681">
      <t>ショリ</t>
    </rPh>
    <rPh sb="681" eb="683">
      <t>ゲンカ</t>
    </rPh>
    <rPh sb="684" eb="685">
      <t>ヘ</t>
    </rPh>
    <rPh sb="690" eb="693">
      <t>スイセンカ</t>
    </rPh>
    <rPh sb="693" eb="694">
      <t>リツ</t>
    </rPh>
    <rPh sb="696" eb="698">
      <t>ショリ</t>
    </rPh>
    <rPh sb="698" eb="701">
      <t>クイキナイ</t>
    </rPh>
    <rPh sb="701" eb="703">
      <t>ジンコウ</t>
    </rPh>
    <rPh sb="707" eb="709">
      <t>ジッサイ</t>
    </rPh>
    <rPh sb="710" eb="712">
      <t>コウキョウ</t>
    </rPh>
    <rPh sb="712" eb="714">
      <t>ゲスイ</t>
    </rPh>
    <rPh sb="715" eb="717">
      <t>リヨウ</t>
    </rPh>
    <rPh sb="721" eb="723">
      <t>ジンコウ</t>
    </rPh>
    <rPh sb="724" eb="726">
      <t>ワリアイ</t>
    </rPh>
    <rPh sb="727" eb="728">
      <t>アラワ</t>
    </rPh>
    <rPh sb="729" eb="731">
      <t>シヒョウ</t>
    </rPh>
    <rPh sb="735" eb="737">
      <t>チョッキン</t>
    </rPh>
    <rPh sb="740" eb="742">
      <t>コウジ</t>
    </rPh>
    <rPh sb="743" eb="745">
      <t>ジッシ</t>
    </rPh>
    <rPh sb="747" eb="749">
      <t>チイキ</t>
    </rPh>
    <rPh sb="752" eb="754">
      <t>ゲスイ</t>
    </rPh>
    <rPh sb="776" eb="778">
      <t>ケイヒ</t>
    </rPh>
    <rPh sb="778" eb="780">
      <t>カイシュウ</t>
    </rPh>
    <rPh sb="780" eb="781">
      <t>リツ</t>
    </rPh>
    <rPh sb="783" eb="785">
      <t>コウジョウ</t>
    </rPh>
    <rPh sb="786" eb="788">
      <t>カンレン</t>
    </rPh>
    <rPh sb="790" eb="793">
      <t>スイセンカ</t>
    </rPh>
    <rPh sb="805" eb="8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</si>
</sst>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20640"/>
        <c:axId val="295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9520640"/>
        <c:axId val="29522560"/>
      </c:lineChart>
      <c:dateAx>
        <c:axId val="29520640"/>
        <c:scaling>
          <c:orientation val="minMax"/>
        </c:scaling>
        <c:delete val="1"/>
        <c:axPos val="b"/>
        <c:numFmt formatCode="ge" sourceLinked="1"/>
        <c:majorTickMark val="none"/>
        <c:minorTickMark val="none"/>
        <c:tickLblPos val="none"/>
        <c:crossAx val="29522560"/>
        <c:crosses val="autoZero"/>
        <c:auto val="1"/>
        <c:lblOffset val="100"/>
        <c:baseTimeUnit val="years"/>
      </c:dateAx>
      <c:valAx>
        <c:axId val="295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268608"/>
        <c:axId val="125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15268608"/>
        <c:axId val="125707392"/>
      </c:lineChart>
      <c:dateAx>
        <c:axId val="115268608"/>
        <c:scaling>
          <c:orientation val="minMax"/>
        </c:scaling>
        <c:delete val="1"/>
        <c:axPos val="b"/>
        <c:numFmt formatCode="ge" sourceLinked="1"/>
        <c:majorTickMark val="none"/>
        <c:minorTickMark val="none"/>
        <c:tickLblPos val="none"/>
        <c:crossAx val="125707392"/>
        <c:crosses val="autoZero"/>
        <c:auto val="1"/>
        <c:lblOffset val="100"/>
        <c:baseTimeUnit val="years"/>
      </c:dateAx>
      <c:valAx>
        <c:axId val="125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86.43</c:v>
                </c:pt>
                <c:pt idx="1">
                  <c:v>88.19</c:v>
                </c:pt>
                <c:pt idx="2">
                  <c:v>82.84</c:v>
                </c:pt>
                <c:pt idx="3">
                  <c:v>82.81</c:v>
                </c:pt>
                <c:pt idx="4">
                  <c:v>81.39</c:v>
                </c:pt>
              </c:numCache>
            </c:numRef>
          </c:val>
        </c:ser>
        <c:dLbls>
          <c:showLegendKey val="0"/>
          <c:showVal val="0"/>
          <c:showCatName val="0"/>
          <c:showSerName val="0"/>
          <c:showPercent val="0"/>
          <c:showBubbleSize val="0"/>
        </c:dLbls>
        <c:gapWidth val="150"/>
        <c:axId val="125717120"/>
        <c:axId val="1257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5717120"/>
        <c:axId val="125727488"/>
      </c:lineChart>
      <c:dateAx>
        <c:axId val="125717120"/>
        <c:scaling>
          <c:orientation val="minMax"/>
        </c:scaling>
        <c:delete val="1"/>
        <c:axPos val="b"/>
        <c:numFmt formatCode="ge" sourceLinked="1"/>
        <c:majorTickMark val="none"/>
        <c:minorTickMark val="none"/>
        <c:tickLblPos val="none"/>
        <c:crossAx val="125727488"/>
        <c:crosses val="autoZero"/>
        <c:auto val="1"/>
        <c:lblOffset val="100"/>
        <c:baseTimeUnit val="years"/>
      </c:dateAx>
      <c:valAx>
        <c:axId val="1257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109.91</c:v>
                </c:pt>
                <c:pt idx="1">
                  <c:v>101.37</c:v>
                </c:pt>
                <c:pt idx="2">
                  <c:v>119.66</c:v>
                </c:pt>
                <c:pt idx="3">
                  <c:v>128.41999999999999</c:v>
                </c:pt>
                <c:pt idx="4">
                  <c:v>134.24</c:v>
                </c:pt>
              </c:numCache>
            </c:numRef>
          </c:val>
        </c:ser>
        <c:dLbls>
          <c:showLegendKey val="0"/>
          <c:showVal val="0"/>
          <c:showCatName val="0"/>
          <c:showSerName val="0"/>
          <c:showPercent val="0"/>
          <c:showBubbleSize val="0"/>
        </c:dLbls>
        <c:gapWidth val="150"/>
        <c:axId val="111941120"/>
        <c:axId val="1119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11941120"/>
        <c:axId val="111943040"/>
      </c:lineChart>
      <c:dateAx>
        <c:axId val="111941120"/>
        <c:scaling>
          <c:orientation val="minMax"/>
        </c:scaling>
        <c:delete val="1"/>
        <c:axPos val="b"/>
        <c:numFmt formatCode="ge" sourceLinked="1"/>
        <c:majorTickMark val="none"/>
        <c:minorTickMark val="none"/>
        <c:tickLblPos val="none"/>
        <c:crossAx val="111943040"/>
        <c:crosses val="autoZero"/>
        <c:auto val="1"/>
        <c:lblOffset val="100"/>
        <c:baseTimeUnit val="years"/>
      </c:dateAx>
      <c:valAx>
        <c:axId val="1119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22.4</c:v>
                </c:pt>
                <c:pt idx="1">
                  <c:v>22.93</c:v>
                </c:pt>
                <c:pt idx="2">
                  <c:v>20.07</c:v>
                </c:pt>
                <c:pt idx="3">
                  <c:v>23.23</c:v>
                </c:pt>
                <c:pt idx="4">
                  <c:v>30.03</c:v>
                </c:pt>
              </c:numCache>
            </c:numRef>
          </c:val>
        </c:ser>
        <c:dLbls>
          <c:showLegendKey val="0"/>
          <c:showVal val="0"/>
          <c:showCatName val="0"/>
          <c:showSerName val="0"/>
          <c:showPercent val="0"/>
          <c:showBubbleSize val="0"/>
        </c:dLbls>
        <c:gapWidth val="150"/>
        <c:axId val="178425856"/>
        <c:axId val="178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78425856"/>
        <c:axId val="178427776"/>
      </c:lineChart>
      <c:dateAx>
        <c:axId val="178425856"/>
        <c:scaling>
          <c:orientation val="minMax"/>
        </c:scaling>
        <c:delete val="1"/>
        <c:axPos val="b"/>
        <c:numFmt formatCode="ge" sourceLinked="1"/>
        <c:majorTickMark val="none"/>
        <c:minorTickMark val="none"/>
        <c:tickLblPos val="none"/>
        <c:crossAx val="178427776"/>
        <c:crosses val="autoZero"/>
        <c:auto val="1"/>
        <c:lblOffset val="100"/>
        <c:baseTimeUnit val="years"/>
      </c:dateAx>
      <c:valAx>
        <c:axId val="1784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745152"/>
        <c:axId val="179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79745152"/>
        <c:axId val="179747072"/>
      </c:lineChart>
      <c:dateAx>
        <c:axId val="179745152"/>
        <c:scaling>
          <c:orientation val="minMax"/>
        </c:scaling>
        <c:delete val="1"/>
        <c:axPos val="b"/>
        <c:numFmt formatCode="ge" sourceLinked="1"/>
        <c:majorTickMark val="none"/>
        <c:minorTickMark val="none"/>
        <c:tickLblPos val="none"/>
        <c:crossAx val="179747072"/>
        <c:crosses val="autoZero"/>
        <c:auto val="1"/>
        <c:lblOffset val="100"/>
        <c:baseTimeUnit val="years"/>
      </c:dateAx>
      <c:valAx>
        <c:axId val="179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45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741824"/>
        <c:axId val="179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79741824"/>
        <c:axId val="179743744"/>
      </c:lineChart>
      <c:dateAx>
        <c:axId val="179741824"/>
        <c:scaling>
          <c:orientation val="minMax"/>
        </c:scaling>
        <c:delete val="1"/>
        <c:axPos val="b"/>
        <c:numFmt formatCode="ge" sourceLinked="1"/>
        <c:majorTickMark val="none"/>
        <c:minorTickMark val="none"/>
        <c:tickLblPos val="none"/>
        <c:crossAx val="179743744"/>
        <c:crosses val="autoZero"/>
        <c:auto val="1"/>
        <c:lblOffset val="100"/>
        <c:baseTimeUnit val="years"/>
      </c:dateAx>
      <c:valAx>
        <c:axId val="179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199.97</c:v>
                </c:pt>
                <c:pt idx="1">
                  <c:v>560.45000000000005</c:v>
                </c:pt>
                <c:pt idx="2">
                  <c:v>55.6</c:v>
                </c:pt>
                <c:pt idx="3">
                  <c:v>79.66</c:v>
                </c:pt>
                <c:pt idx="4">
                  <c:v>69.180000000000007</c:v>
                </c:pt>
              </c:numCache>
            </c:numRef>
          </c:val>
        </c:ser>
        <c:dLbls>
          <c:showLegendKey val="0"/>
          <c:showVal val="0"/>
          <c:showCatName val="0"/>
          <c:showSerName val="0"/>
          <c:showPercent val="0"/>
          <c:showBubbleSize val="0"/>
        </c:dLbls>
        <c:gapWidth val="150"/>
        <c:axId val="180183808"/>
        <c:axId val="180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80183808"/>
        <c:axId val="180185728"/>
      </c:lineChart>
      <c:dateAx>
        <c:axId val="180183808"/>
        <c:scaling>
          <c:orientation val="minMax"/>
        </c:scaling>
        <c:delete val="1"/>
        <c:axPos val="b"/>
        <c:numFmt formatCode="ge" sourceLinked="1"/>
        <c:majorTickMark val="none"/>
        <c:minorTickMark val="none"/>
        <c:tickLblPos val="none"/>
        <c:crossAx val="180185728"/>
        <c:crosses val="autoZero"/>
        <c:auto val="1"/>
        <c:lblOffset val="100"/>
        <c:baseTimeUnit val="years"/>
      </c:dateAx>
      <c:valAx>
        <c:axId val="180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4018.79</c:v>
                </c:pt>
                <c:pt idx="1">
                  <c:v>3893.15</c:v>
                </c:pt>
                <c:pt idx="2">
                  <c:v>4177.2</c:v>
                </c:pt>
                <c:pt idx="3">
                  <c:v>4553.29</c:v>
                </c:pt>
                <c:pt idx="4">
                  <c:v>4076.15</c:v>
                </c:pt>
              </c:numCache>
            </c:numRef>
          </c:val>
        </c:ser>
        <c:dLbls>
          <c:showLegendKey val="0"/>
          <c:showVal val="0"/>
          <c:showCatName val="0"/>
          <c:showSerName val="0"/>
          <c:showPercent val="0"/>
          <c:showBubbleSize val="0"/>
        </c:dLbls>
        <c:gapWidth val="150"/>
        <c:axId val="180339072"/>
        <c:axId val="180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80339072"/>
        <c:axId val="180340992"/>
      </c:lineChart>
      <c:dateAx>
        <c:axId val="180339072"/>
        <c:scaling>
          <c:orientation val="minMax"/>
        </c:scaling>
        <c:delete val="1"/>
        <c:axPos val="b"/>
        <c:numFmt formatCode="ge" sourceLinked="1"/>
        <c:majorTickMark val="none"/>
        <c:minorTickMark val="none"/>
        <c:tickLblPos val="none"/>
        <c:crossAx val="180340992"/>
        <c:crosses val="autoZero"/>
        <c:auto val="1"/>
        <c:lblOffset val="100"/>
        <c:baseTimeUnit val="years"/>
      </c:dateAx>
      <c:valAx>
        <c:axId val="180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70.66</c:v>
                </c:pt>
                <c:pt idx="1">
                  <c:v>70.37</c:v>
                </c:pt>
                <c:pt idx="2">
                  <c:v>59.53</c:v>
                </c:pt>
                <c:pt idx="3">
                  <c:v>54.61</c:v>
                </c:pt>
                <c:pt idx="4">
                  <c:v>70.89</c:v>
                </c:pt>
              </c:numCache>
            </c:numRef>
          </c:val>
        </c:ser>
        <c:dLbls>
          <c:showLegendKey val="0"/>
          <c:showVal val="0"/>
          <c:showCatName val="0"/>
          <c:showSerName val="0"/>
          <c:showPercent val="0"/>
          <c:showBubbleSize val="0"/>
        </c:dLbls>
        <c:gapWidth val="150"/>
        <c:axId val="115212288"/>
        <c:axId val="115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15212288"/>
        <c:axId val="115214208"/>
      </c:lineChart>
      <c:dateAx>
        <c:axId val="115212288"/>
        <c:scaling>
          <c:orientation val="minMax"/>
        </c:scaling>
        <c:delete val="1"/>
        <c:axPos val="b"/>
        <c:numFmt formatCode="ge" sourceLinked="1"/>
        <c:majorTickMark val="none"/>
        <c:minorTickMark val="none"/>
        <c:tickLblPos val="none"/>
        <c:crossAx val="115214208"/>
        <c:crosses val="autoZero"/>
        <c:auto val="1"/>
        <c:lblOffset val="100"/>
        <c:baseTimeUnit val="years"/>
      </c:dateAx>
      <c:valAx>
        <c:axId val="115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179.08</c:v>
                </c:pt>
                <c:pt idx="3">
                  <c:v>169.31</c:v>
                </c:pt>
                <c:pt idx="4">
                  <c:v>150</c:v>
                </c:pt>
              </c:numCache>
            </c:numRef>
          </c:val>
        </c:ser>
        <c:dLbls>
          <c:showLegendKey val="0"/>
          <c:showVal val="0"/>
          <c:showCatName val="0"/>
          <c:showSerName val="0"/>
          <c:showPercent val="0"/>
          <c:showBubbleSize val="0"/>
        </c:dLbls>
        <c:gapWidth val="150"/>
        <c:axId val="115236224"/>
        <c:axId val="115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15236224"/>
        <c:axId val="115242496"/>
      </c:lineChart>
      <c:dateAx>
        <c:axId val="115236224"/>
        <c:scaling>
          <c:orientation val="minMax"/>
        </c:scaling>
        <c:delete val="1"/>
        <c:axPos val="b"/>
        <c:numFmt formatCode="ge" sourceLinked="1"/>
        <c:majorTickMark val="none"/>
        <c:minorTickMark val="none"/>
        <c:tickLblPos val="none"/>
        <c:crossAx val="115242496"/>
        <c:crosses val="autoZero"/>
        <c:auto val="1"/>
        <c:lblOffset val="100"/>
        <c:baseTimeUnit val="years"/>
      </c:dateAx>
      <c:valAx>
        <c:axId val="115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富士見市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110398</v>
      </c>
      <c r="AM8" s="51"/>
      <c r="AN8" s="51"/>
      <c r="AO8" s="51"/>
      <c r="AP8" s="51"/>
      <c r="AQ8" s="51"/>
      <c r="AR8" s="51"/>
      <c r="AS8" s="51"/>
      <c r="AT8" s="46">
        <f>データ!T6</f>
        <v>19.77</v>
      </c>
      <c r="AU8" s="46"/>
      <c r="AV8" s="46"/>
      <c r="AW8" s="46"/>
      <c r="AX8" s="46"/>
      <c r="AY8" s="46"/>
      <c r="AZ8" s="46"/>
      <c r="BA8" s="46"/>
      <c r="BB8" s="46">
        <f>データ!U6</f>
        <v>5584.12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52.83</v>
      </c>
      <c r="J10" s="46"/>
      <c r="K10" s="46"/>
      <c r="L10" s="46"/>
      <c r="M10" s="46"/>
      <c r="N10" s="46"/>
      <c r="O10" s="46"/>
      <c r="P10" s="46">
        <f>データ!P6</f>
        <v>3.18</v>
      </c>
      <c r="Q10" s="46"/>
      <c r="R10" s="46"/>
      <c r="S10" s="46"/>
      <c r="T10" s="46"/>
      <c r="U10" s="46"/>
      <c r="V10" s="46"/>
      <c r="W10" s="46">
        <f>データ!Q6</f>
        <v>75.09</v>
      </c>
      <c r="X10" s="46"/>
      <c r="Y10" s="46"/>
      <c r="Z10" s="46"/>
      <c r="AA10" s="46"/>
      <c r="AB10" s="46"/>
      <c r="AC10" s="46"/>
      <c r="AD10" s="51">
        <f>データ!R6</f>
        <v>1620</v>
      </c>
      <c r="AE10" s="51"/>
      <c r="AF10" s="51"/>
      <c r="AG10" s="51"/>
      <c r="AH10" s="51"/>
      <c r="AI10" s="51"/>
      <c r="AJ10" s="51"/>
      <c r="AK10" s="2"/>
      <c r="AL10" s="51">
        <f>データ!V6</f>
        <v>3514</v>
      </c>
      <c r="AM10" s="51"/>
      <c r="AN10" s="51"/>
      <c r="AO10" s="51"/>
      <c r="AP10" s="51"/>
      <c r="AQ10" s="51"/>
      <c r="AR10" s="51"/>
      <c r="AS10" s="51"/>
      <c r="AT10" s="46">
        <f>データ!W6</f>
        <v>1.71</v>
      </c>
      <c r="AU10" s="46"/>
      <c r="AV10" s="46"/>
      <c r="AW10" s="46"/>
      <c r="AX10" s="46"/>
      <c r="AY10" s="46"/>
      <c r="AZ10" s="46"/>
      <c r="BA10" s="46"/>
      <c r="BB10" s="46">
        <f>データ!X6</f>
        <v>2054.9699999999998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112356</v>
      </c>
      <c r="D6" s="34">
        <f t="shared" si="3"/>
        <v>46</v>
      </c>
      <c r="E6" s="34">
        <f t="shared" si="3"/>
        <v>17</v>
      </c>
      <c r="F6" s="34">
        <f t="shared" si="3"/>
        <v>4</v>
      </c>
      <c r="G6" s="34">
        <f t="shared" si="3"/>
        <v>0</v>
      </c>
      <c r="H6" s="34" t="str">
        <f t="shared" si="3"/>
        <v>埼玉県　富士見市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52.83</v>
      </c>
      <c r="P6" s="35">
        <f t="shared" si="3"/>
        <v>3.18</v>
      </c>
      <c r="Q6" s="35">
        <f t="shared" si="3"/>
        <v>75.09</v>
      </c>
      <c r="R6" s="35">
        <f t="shared" si="3"/>
        <v>1620</v>
      </c>
      <c r="S6" s="35">
        <f t="shared" si="3"/>
        <v>110398</v>
      </c>
      <c r="T6" s="35">
        <f t="shared" si="3"/>
        <v>19.77</v>
      </c>
      <c r="U6" s="35">
        <f t="shared" si="3"/>
        <v>5584.12</v>
      </c>
      <c r="V6" s="35">
        <f t="shared" si="3"/>
        <v>3514</v>
      </c>
      <c r="W6" s="35">
        <f t="shared" si="3"/>
        <v>1.71</v>
      </c>
      <c r="X6" s="35">
        <f t="shared" si="3"/>
        <v>2054.9699999999998</v>
      </c>
      <c r="Y6" s="36">
        <f>IF(Y7="",NA(),Y7)</f>
        <v>109.91</v>
      </c>
      <c r="Z6" s="36">
        <f t="shared" ref="Z6:AH6" si="4">IF(Z7="",NA(),Z7)</f>
        <v>101.37</v>
      </c>
      <c r="AA6" s="36">
        <f t="shared" si="4"/>
        <v>119.66</v>
      </c>
      <c r="AB6" s="36">
        <f t="shared" si="4"/>
        <v>128.41999999999999</v>
      </c>
      <c r="AC6" s="36">
        <f t="shared" si="4"/>
        <v>134.24</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199.97</v>
      </c>
      <c r="AV6" s="36">
        <f t="shared" ref="AV6:BD6" si="6">IF(AV7="",NA(),AV7)</f>
        <v>560.45000000000005</v>
      </c>
      <c r="AW6" s="36">
        <f t="shared" si="6"/>
        <v>55.6</v>
      </c>
      <c r="AX6" s="36">
        <f t="shared" si="6"/>
        <v>79.66</v>
      </c>
      <c r="AY6" s="36">
        <f t="shared" si="6"/>
        <v>69.180000000000007</v>
      </c>
      <c r="AZ6" s="36">
        <f t="shared" si="6"/>
        <v>243.58</v>
      </c>
      <c r="BA6" s="36">
        <f t="shared" si="6"/>
        <v>290.19</v>
      </c>
      <c r="BB6" s="36">
        <f t="shared" si="6"/>
        <v>63.22</v>
      </c>
      <c r="BC6" s="36">
        <f t="shared" si="6"/>
        <v>49.07</v>
      </c>
      <c r="BD6" s="36">
        <f t="shared" si="6"/>
        <v>46.78</v>
      </c>
      <c r="BE6" s="35" t="str">
        <f>IF(BE7="","",IF(BE7="-","【-】","【"&amp;SUBSTITUTE(TEXT(BE7,"#,##0.00"),"-","△")&amp;"】"))</f>
        <v>【54.12】</v>
      </c>
      <c r="BF6" s="36">
        <f>IF(BF7="",NA(),BF7)</f>
        <v>4018.79</v>
      </c>
      <c r="BG6" s="36">
        <f t="shared" ref="BG6:BO6" si="7">IF(BG7="",NA(),BG7)</f>
        <v>3893.15</v>
      </c>
      <c r="BH6" s="36">
        <f t="shared" si="7"/>
        <v>4177.2</v>
      </c>
      <c r="BI6" s="36">
        <f t="shared" si="7"/>
        <v>4553.29</v>
      </c>
      <c r="BJ6" s="36">
        <f t="shared" si="7"/>
        <v>4076.15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70.66</v>
      </c>
      <c r="BR6" s="36">
        <f t="shared" ref="BR6:BZ6" si="8">IF(BR7="",NA(),BR7)</f>
        <v>70.37</v>
      </c>
      <c r="BS6" s="36">
        <f t="shared" si="8"/>
        <v>59.53</v>
      </c>
      <c r="BT6" s="36">
        <f t="shared" si="8"/>
        <v>54.61</v>
      </c>
      <c r="BU6" s="36">
        <f t="shared" si="8"/>
        <v>70.89</v>
      </c>
      <c r="BV6" s="36">
        <f t="shared" si="8"/>
        <v>62.83</v>
      </c>
      <c r="BW6" s="36">
        <f t="shared" si="8"/>
        <v>64.63</v>
      </c>
      <c r="BX6" s="36">
        <f t="shared" si="8"/>
        <v>66.56</v>
      </c>
      <c r="BY6" s="36">
        <f t="shared" si="8"/>
        <v>66.22</v>
      </c>
      <c r="BZ6" s="36">
        <f t="shared" si="8"/>
        <v>69.87</v>
      </c>
      <c r="CA6" s="35" t="str">
        <f>IF(CA7="","",IF(CA7="-","【-】","【"&amp;SUBSTITUTE(TEXT(CA7,"#,##0.00"),"-","△")&amp;"】"))</f>
        <v>【69.80】</v>
      </c>
      <c r="CB6" s="36">
        <f>IF(CB7="",NA(),CB7)</f>
        <v>150</v>
      </c>
      <c r="CC6" s="36">
        <f t="shared" ref="CC6:CK6" si="9">IF(CC7="",NA(),CC7)</f>
        <v>150</v>
      </c>
      <c r="CD6" s="36">
        <f t="shared" si="9"/>
        <v>179.08</v>
      </c>
      <c r="CE6" s="36">
        <f t="shared" si="9"/>
        <v>169.31</v>
      </c>
      <c r="CF6" s="36">
        <f t="shared" si="9"/>
        <v>150</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86.43</v>
      </c>
      <c r="CY6" s="36">
        <f t="shared" ref="CY6:DG6" si="11">IF(CY7="",NA(),CY7)</f>
        <v>88.19</v>
      </c>
      <c r="CZ6" s="36">
        <f t="shared" si="11"/>
        <v>82.84</v>
      </c>
      <c r="DA6" s="36">
        <f t="shared" si="11"/>
        <v>82.81</v>
      </c>
      <c r="DB6" s="36">
        <f t="shared" si="11"/>
        <v>81.39</v>
      </c>
      <c r="DC6" s="36">
        <f t="shared" si="11"/>
        <v>81.3</v>
      </c>
      <c r="DD6" s="36">
        <f t="shared" si="11"/>
        <v>82.2</v>
      </c>
      <c r="DE6" s="36">
        <f t="shared" si="11"/>
        <v>82.35</v>
      </c>
      <c r="DF6" s="36">
        <f t="shared" si="11"/>
        <v>82.9</v>
      </c>
      <c r="DG6" s="36">
        <f t="shared" si="11"/>
        <v>83.5</v>
      </c>
      <c r="DH6" s="35" t="str">
        <f>IF(DH7="","",IF(DH7="-","【-】","【"&amp;SUBSTITUTE(TEXT(DH7,"#,##0.00"),"-","△")&amp;"】"))</f>
        <v>【82.30】</v>
      </c>
      <c r="DI6" s="36">
        <f>IF(DI7="",NA(),DI7)</f>
        <v>22.4</v>
      </c>
      <c r="DJ6" s="36">
        <f t="shared" ref="DJ6:DR6" si="12">IF(DJ7="",NA(),DJ7)</f>
        <v>22.93</v>
      </c>
      <c r="DK6" s="36">
        <f t="shared" si="12"/>
        <v>20.07</v>
      </c>
      <c r="DL6" s="36">
        <f t="shared" si="12"/>
        <v>23.23</v>
      </c>
      <c r="DM6" s="36">
        <f t="shared" si="12"/>
        <v>30.03</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112356</v>
      </c>
      <c r="D7" s="38">
        <v>46</v>
      </c>
      <c r="E7" s="38">
        <v>17</v>
      </c>
      <c r="F7" s="38">
        <v>4</v>
      </c>
      <c r="G7" s="38">
        <v>0</v>
      </c>
      <c r="H7" s="38" t="s">
        <v>108</v>
      </c>
      <c r="I7" s="38" t="s">
        <v>109</v>
      </c>
      <c r="J7" s="38" t="s">
        <v>110</v>
      </c>
      <c r="K7" s="38" t="s">
        <v>111</v>
      </c>
      <c r="L7" s="38" t="s">
        <v>112</v>
      </c>
      <c r="M7" s="38"/>
      <c r="N7" s="39" t="s">
        <v>113</v>
      </c>
      <c r="O7" s="39">
        <v>52.83</v>
      </c>
      <c r="P7" s="39">
        <v>3.18</v>
      </c>
      <c r="Q7" s="39">
        <v>75.09</v>
      </c>
      <c r="R7" s="39">
        <v>1620</v>
      </c>
      <c r="S7" s="39">
        <v>110398</v>
      </c>
      <c r="T7" s="39">
        <v>19.77</v>
      </c>
      <c r="U7" s="39">
        <v>5584.12</v>
      </c>
      <c r="V7" s="39">
        <v>3514</v>
      </c>
      <c r="W7" s="39">
        <v>1.71</v>
      </c>
      <c r="X7" s="39">
        <v>2054.9699999999998</v>
      </c>
      <c r="Y7" s="39">
        <v>109.91</v>
      </c>
      <c r="Z7" s="39">
        <v>101.37</v>
      </c>
      <c r="AA7" s="39">
        <v>119.66</v>
      </c>
      <c r="AB7" s="39">
        <v>128.41999999999999</v>
      </c>
      <c r="AC7" s="39">
        <v>134.24</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199.97</v>
      </c>
      <c r="AV7" s="39">
        <v>560.45000000000005</v>
      </c>
      <c r="AW7" s="39">
        <v>55.6</v>
      </c>
      <c r="AX7" s="39">
        <v>79.66</v>
      </c>
      <c r="AY7" s="39">
        <v>69.180000000000007</v>
      </c>
      <c r="AZ7" s="39">
        <v>243.58</v>
      </c>
      <c r="BA7" s="39">
        <v>290.19</v>
      </c>
      <c r="BB7" s="39">
        <v>63.22</v>
      </c>
      <c r="BC7" s="39">
        <v>49.07</v>
      </c>
      <c r="BD7" s="39">
        <v>46.78</v>
      </c>
      <c r="BE7" s="39">
        <v>54.12</v>
      </c>
      <c r="BF7" s="39">
        <v>4018.79</v>
      </c>
      <c r="BG7" s="39">
        <v>3893.15</v>
      </c>
      <c r="BH7" s="39">
        <v>4177.2</v>
      </c>
      <c r="BI7" s="39">
        <v>4553.29</v>
      </c>
      <c r="BJ7" s="39">
        <v>4076.15</v>
      </c>
      <c r="BK7" s="39">
        <v>1622.51</v>
      </c>
      <c r="BL7" s="39">
        <v>1569.13</v>
      </c>
      <c r="BM7" s="39">
        <v>1436</v>
      </c>
      <c r="BN7" s="39">
        <v>1434.89</v>
      </c>
      <c r="BO7" s="39">
        <v>1298.9100000000001</v>
      </c>
      <c r="BP7" s="39">
        <v>1348.09</v>
      </c>
      <c r="BQ7" s="39">
        <v>70.66</v>
      </c>
      <c r="BR7" s="39">
        <v>70.37</v>
      </c>
      <c r="BS7" s="39">
        <v>59.53</v>
      </c>
      <c r="BT7" s="39">
        <v>54.61</v>
      </c>
      <c r="BU7" s="39">
        <v>70.89</v>
      </c>
      <c r="BV7" s="39">
        <v>62.83</v>
      </c>
      <c r="BW7" s="39">
        <v>64.63</v>
      </c>
      <c r="BX7" s="39">
        <v>66.56</v>
      </c>
      <c r="BY7" s="39">
        <v>66.22</v>
      </c>
      <c r="BZ7" s="39">
        <v>69.87</v>
      </c>
      <c r="CA7" s="39">
        <v>69.8</v>
      </c>
      <c r="CB7" s="39">
        <v>150</v>
      </c>
      <c r="CC7" s="39">
        <v>150</v>
      </c>
      <c r="CD7" s="39">
        <v>179.08</v>
      </c>
      <c r="CE7" s="39">
        <v>169.31</v>
      </c>
      <c r="CF7" s="39">
        <v>150</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86.43</v>
      </c>
      <c r="CY7" s="39">
        <v>88.19</v>
      </c>
      <c r="CZ7" s="39">
        <v>82.84</v>
      </c>
      <c r="DA7" s="39">
        <v>82.81</v>
      </c>
      <c r="DB7" s="39">
        <v>81.39</v>
      </c>
      <c r="DC7" s="39">
        <v>81.3</v>
      </c>
      <c r="DD7" s="39">
        <v>82.2</v>
      </c>
      <c r="DE7" s="39">
        <v>82.35</v>
      </c>
      <c r="DF7" s="39">
        <v>82.9</v>
      </c>
      <c r="DG7" s="39">
        <v>83.5</v>
      </c>
      <c r="DH7" s="39">
        <v>82.3</v>
      </c>
      <c r="DI7" s="39">
        <v>22.4</v>
      </c>
      <c r="DJ7" s="39">
        <v>22.93</v>
      </c>
      <c r="DK7" s="39">
        <v>20.07</v>
      </c>
      <c r="DL7" s="39">
        <v>23.23</v>
      </c>
      <c r="DM7" s="39">
        <v>30.03</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2018-02-07T02:15:03Z</cp:lastPrinted>
  <dcterms:created xsi:type="dcterms:W3CDTF">2017-12-25T01:55:02Z</dcterms:created>
  <dcterms:modified xsi:type="dcterms:W3CDTF">2018-02-07T02:15:07Z</dcterms:modified>
  <cp:category/>
</cp:coreProperties>
</file>