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下水道課\01_庶務経理G\経営比較分析表\提出・報告資料\R4年度\"/>
    </mc:Choice>
  </mc:AlternateContent>
  <workbookProtection workbookAlgorithmName="SHA-512" workbookHashValue="FkBMvTYBuEFFisQFBPs+P1xOKVW7+/VNMj8Fb5j7yttSzsvVFWfzpBiQUhWY/NEO1cZ1QlE9rU2Umemgp2V/Pg==" workbookSaltValue="u3Pe2mJIpL2jMvOSIvT6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<sst xmlns="http://schemas.openxmlformats.org/spreadsheetml/2006/main" count="236" uniqueCount="118">
  <si>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</si>
  <si>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</si>
  <si>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</si>
  <si>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</si>
  <si>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</si>
  <si>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</si>
  <si>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</si>
  <si>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</si>
  <si>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</si>
  <si>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</si>
  <si>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</si>
  <si>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</si>
  <si>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</si>
  <si>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</si>
  <si>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</si>
  <si>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</si>
  <si>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</si>
  <si>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</si>
  <si>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</si>
  <si>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</si>
  <si>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</si>
  <si>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</si>
  <si>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</si>
  <si>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</si>
  <si>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</si>
  <si>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</si>
  <si>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</si>
  <si>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</si>
  <si>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</si>
  <si>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</si>
  <si>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</si>
  <si>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</si>
  <si>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</si>
  <si>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</si>
  <si>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</si>
  <si>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</si>
  <si>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</si>
  <si>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</si>
  <si>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</si>
  <si>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</si>
  <si>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</si>
  <si>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</si>
  <si>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</si>
  <si>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</si>
  <si>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</si>
  <si>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</si>
  <si>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</si>
  <si>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</si>
  <si>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</si>
  <si>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</si>
  <si>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</si>
  <si>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</si>
  <si>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</si>
  <si>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</si>
  <si>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</si>
  <si>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</si>
  <si>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</si>
  <si>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</si>
  <si>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</si>
  <si>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</si>
  <si>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</si>
  <si>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</si>
  <si>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</si>
  <si>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</si>
  <si>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</si>
  <si>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</si>
  <si>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</si>
  <si>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</si>
  <si>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</si>
  <si>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</si>
  <si>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</si>
  <si>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</si>
  <si>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</si>
  <si>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</si>
  <si>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</si>
  <si>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</si>
  <si>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</si>
  <si>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</si>
  <si>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</si>
  <si>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</si>
  <si>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</si>
  <si>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</si>
  <si>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</si>
  <si>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</si>
  <si>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</si>
  <si>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</si>
  <si>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</si>
  <si>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</si>
  <si>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</si>
  <si>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</si>
  <si>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</si>
  <si>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</si>
  <si>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</si>
  <si>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</si>
  <si>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</si>
  <si>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</si>
  <si>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</si>
  <si>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</si>
  <si>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</si>
  <si>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</si>
  <si>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</si>
  <si>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</si>
  <si>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</si>
  <si>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</si>
  <si>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</si>
  <si>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</si>
  <si>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</si>
  <si>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</si>
  <si>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</si>
  <si>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</si>
  <si>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</si>
  <si>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</si>
  <si>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</si>
  <si>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</si>
  <si>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</si>
  <si>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当市の下水道事業は昭和49年度から開始されている。
①の有形固定資産減価償却率において、当市は類似団体との比較で平均値を上回っていることから、法定耐用年数（50年）を経過した管渠はまだ無いものの（②管渠老朽化率が0）、それに近づきつつある管渠が多いことがわかる。
　今後は、令和2年度に策定したストックマネジメント計画に基づき、計画的かつ効率的な改築更新を進めていく予定である。令和3年度から老朽管更新工事の実施設計に着手しており、令和4年度からは管渠更新工事を実施していくこととなっている。今後、③管渠改善率も上昇していく見込みである。</t>
    <rPh sb="216" eb="218">
      <t>レイワ</t>
    </rPh>
    <rPh sb="219" eb="220">
      <t>ネン</t>
    </rPh>
    <rPh sb="220" eb="221">
      <t>ド</t>
    </rPh>
    <rPh sb="224" eb="226">
      <t>カンキョ</t>
    </rPh>
    <rPh sb="226" eb="228">
      <t>コウシン</t>
    </rPh>
    <rPh sb="228" eb="230">
      <t>コウジ</t>
    </rPh>
    <rPh sb="231" eb="233">
      <t>ジッシ</t>
    </rPh>
    <rPh sb="246" eb="248">
      <t>コンゴ</t>
    </rPh>
    <phoneticPr fontId="4"/>
  </si>
  <si>
    <t>　当市の経営状況を各指標から総合的に分析をすると、単年度収支で黒字を達成し、経費回収率も100%を超えている。令和3年度は新型コロナ流行に伴う、家庭内使用水量の増加による収益増により、全体的に指標は良化した。しかし、近年は台風や集中豪雨等に伴う不明水の発生により汚水処理費が増加することや、人口減少や節水等による収入の低下が懸念される。
　それに伴い、令和2年度に当市はストックマネジメント計画および経営戦略策定を策定した。ストックマネジメント計画においては、今後の改築更新スケジュール策定や投資額を推計しており、その計画に沿うように今後は更新事業に着手していく。また、経営戦略においては更新事業費だけでなく浸水対策事業費や維持管理費等、増大する支出に対して、収入が均衡するよう、収支計画のシミュレーションと今後の経営方針を定めている。今後は経営戦略に基づき、滞りなく事業を遂行できるよう、経営基盤の強化を図っていく。</t>
    <phoneticPr fontId="4"/>
  </si>
  <si>
    <t>①経常収支比率は、下水道使用料等の収益で維持管理費や支払利息等の費用をどの程度賄えているかを表す指標である。令和3年度は116.14%となり、単年度収支が黒字であることを示している。新型コロナの影響により、家庭内使用水量が増加したことで、経常収益が増加したことが、指標改善の要因と考えている。今後は、不明水の削減等により維持管理費を抑制することで、経常収支のさらなる改善に努める。
②累積欠損金比率は、欠損金がないため、0となっている。
③流動比率は、債務に対する短期的な支払能力を表す指標である。令和3年度は、企業債残高の減少により流動負債額が減少したことで、指標は前年度を上回った。
④企業債残高対事業規模比率は、借入額の大きい企業債が満期を迎え、企業債残高が減少した。今後は、汚水事業で下水管やポンプ施設の改築更新が一斉に開始されることを踏まえ、企業債残高が膨れないよう計画的な投資を実施する必要がある。
⑤経費回収率は、使用料で回収すべき経費をどの程度使用料で賄えているかを表す指標である。近年は高利率企業債が満期を迎えることで、支払利息が減少傾向であることが影響し、平成28年度からは経費回収率が100%を超えている状況にある。今後は、不明水の削減等により維持管理費を抑制することで、経費回収率のさらなる向上に努める。
⑥汚水処理原価は、有収水量1㎥あたりの汚水処理に要した費用を表している。令和3年度は、前述の理由により、有収水量が前年度を上回ったことで、汚水処理原価は前年度より減少（良化）した。今後は、不明水の削減等により汚水処理原価の抑制に努める。
⑧水洗化率は、処理区域内人口のうち、実際に公共下水を利用している人口の割合を表す指標である。市街化区域は、私道等の一部区域を除きほぼ公共下水道整備が完了している状況にあり、今後は水洗化促進活動に取り組むことで、水洗化率の向上を図る。</t>
    <rPh sb="192" eb="194">
      <t>ルイセキ</t>
    </rPh>
    <rPh sb="194" eb="196">
      <t>ケッソン</t>
    </rPh>
    <rPh sb="196" eb="197">
      <t>キン</t>
    </rPh>
    <rPh sb="197" eb="199">
      <t>ヒリツ</t>
    </rPh>
    <rPh sb="201" eb="203">
      <t>ケッソン</t>
    </rPh>
    <rPh sb="203" eb="204">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</si>
</sst>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B4-40E4-92F0-5687DBEECE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0.14000000000000001</c:v>
                </c:pt>
                <c:pt idx="4">
                  <c:v>0.15</c:v>
                </c:pt>
              </c:numCache>
            </c:numRef>
          </c:val>
          <c:smooth val="0"/>
          <c:extLst>
            <c:ext xmlns:c16="http://schemas.microsoft.com/office/drawing/2014/chart" uri="{C3380CC4-5D6E-409C-BE32-E72D297353CC}">
              <c16:uniqueId val="{00000001-9AB4-40E4-92F0-5687DBEECE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58-4F41-8D99-37153DAA81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64.650000000000006</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C058-4F41-8D99-37153DAA81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97.14</c:v>
                </c:pt>
                <c:pt idx="1">
                  <c:v>99.36</c:v>
                </c:pt>
                <c:pt idx="2">
                  <c:v>99.68</c:v>
                </c:pt>
                <c:pt idx="3">
                  <c:v>99.32</c:v>
                </c:pt>
                <c:pt idx="4">
                  <c:v>99.38</c:v>
                </c:pt>
              </c:numCache>
            </c:numRef>
          </c:val>
          <c:extLst>
            <c:ext xmlns:c16="http://schemas.microsoft.com/office/drawing/2014/chart" uri="{C3380CC4-5D6E-409C-BE32-E72D297353CC}">
              <c16:uniqueId val="{00000000-4628-4BDF-9608-F27D4CAEA8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c:v>
                </c:pt>
                <c:pt idx="1">
                  <c:v>96.96</c:v>
                </c:pt>
                <c:pt idx="2">
                  <c:v>96.97</c:v>
                </c:pt>
                <c:pt idx="3">
                  <c:v>97.7</c:v>
                </c:pt>
                <c:pt idx="4">
                  <c:v>97.59</c:v>
                </c:pt>
              </c:numCache>
            </c:numRef>
          </c:val>
          <c:smooth val="0"/>
          <c:extLst>
            <c:ext xmlns:c16="http://schemas.microsoft.com/office/drawing/2014/chart" uri="{C3380CC4-5D6E-409C-BE32-E72D297353CC}">
              <c16:uniqueId val="{00000001-4628-4BDF-9608-F27D4CAEA8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118.28</c:v>
                </c:pt>
                <c:pt idx="1">
                  <c:v>122.81</c:v>
                </c:pt>
                <c:pt idx="2">
                  <c:v>110.08</c:v>
                </c:pt>
                <c:pt idx="3">
                  <c:v>113.09</c:v>
                </c:pt>
                <c:pt idx="4">
                  <c:v>116.14</c:v>
                </c:pt>
              </c:numCache>
            </c:numRef>
          </c:val>
          <c:extLst>
            <c:ext xmlns:c16="http://schemas.microsoft.com/office/drawing/2014/chart" uri="{C3380CC4-5D6E-409C-BE32-E72D297353CC}">
              <c16:uniqueId val="{00000000-DC9A-49B5-96FF-F9D1617D25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111.25</c:v>
                </c:pt>
                <c:pt idx="1">
                  <c:v>108.87</c:v>
                </c:pt>
                <c:pt idx="2">
                  <c:v>109</c:v>
                </c:pt>
                <c:pt idx="3">
                  <c:v>107.09</c:v>
                </c:pt>
                <c:pt idx="4">
                  <c:v>107.96</c:v>
                </c:pt>
              </c:numCache>
            </c:numRef>
          </c:val>
          <c:smooth val="0"/>
          <c:extLst>
            <c:ext xmlns:c16="http://schemas.microsoft.com/office/drawing/2014/chart" uri="{C3380CC4-5D6E-409C-BE32-E72D297353CC}">
              <c16:uniqueId val="{00000001-DC9A-49B5-96FF-F9D1617D25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44.55</c:v>
                </c:pt>
                <c:pt idx="1">
                  <c:v>45.63</c:v>
                </c:pt>
                <c:pt idx="2">
                  <c:v>46.84</c:v>
                </c:pt>
                <c:pt idx="3">
                  <c:v>48.25</c:v>
                </c:pt>
                <c:pt idx="4">
                  <c:v>49.41</c:v>
                </c:pt>
              </c:numCache>
            </c:numRef>
          </c:val>
          <c:extLst>
            <c:ext xmlns:c16="http://schemas.microsoft.com/office/drawing/2014/chart" uri="{C3380CC4-5D6E-409C-BE32-E72D297353CC}">
              <c16:uniqueId val="{00000000-E274-4994-A27E-44B6A33347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25.13</c:v>
                </c:pt>
                <c:pt idx="2">
                  <c:v>24.54</c:v>
                </c:pt>
                <c:pt idx="3">
                  <c:v>23.38</c:v>
                </c:pt>
                <c:pt idx="4">
                  <c:v>24.59</c:v>
                </c:pt>
              </c:numCache>
            </c:numRef>
          </c:val>
          <c:smooth val="0"/>
          <c:extLst>
            <c:ext xmlns:c16="http://schemas.microsoft.com/office/drawing/2014/chart" uri="{C3380CC4-5D6E-409C-BE32-E72D297353CC}">
              <c16:uniqueId val="{00000001-E274-4994-A27E-44B6A33347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E4-44B4-9AA4-645E5EE145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6.7</c:v>
                </c:pt>
                <c:pt idx="1">
                  <c:v>6.4</c:v>
                </c:pt>
                <c:pt idx="2">
                  <c:v>7.66</c:v>
                </c:pt>
                <c:pt idx="3">
                  <c:v>8.1999999999999993</c:v>
                </c:pt>
                <c:pt idx="4">
                  <c:v>9.43</c:v>
                </c:pt>
              </c:numCache>
            </c:numRef>
          </c:val>
          <c:smooth val="0"/>
          <c:extLst>
            <c:ext xmlns:c16="http://schemas.microsoft.com/office/drawing/2014/chart" uri="{C3380CC4-5D6E-409C-BE32-E72D297353CC}">
              <c16:uniqueId val="{00000001-98E4-44B4-9AA4-645E5EE145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0C-4E7E-AE4A-171312B987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0.39</c:v>
                </c:pt>
                <c:pt idx="2">
                  <c:v>0.28000000000000003</c:v>
                </c:pt>
                <c:pt idx="3">
                  <c:v>0.59</c:v>
                </c:pt>
                <c:pt idx="4">
                  <c:v>0.68</c:v>
                </c:pt>
              </c:numCache>
            </c:numRef>
          </c:val>
          <c:smooth val="0"/>
          <c:extLst>
            <c:ext xmlns:c16="http://schemas.microsoft.com/office/drawing/2014/chart" uri="{C3380CC4-5D6E-409C-BE32-E72D297353CC}">
              <c16:uniqueId val="{00000001-010C-4E7E-AE4A-171312B987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109.04</c:v>
                </c:pt>
                <c:pt idx="1">
                  <c:v>112.62</c:v>
                </c:pt>
                <c:pt idx="2">
                  <c:v>84.88</c:v>
                </c:pt>
                <c:pt idx="3">
                  <c:v>87.96</c:v>
                </c:pt>
                <c:pt idx="4">
                  <c:v>107.29</c:v>
                </c:pt>
              </c:numCache>
            </c:numRef>
          </c:val>
          <c:extLst>
            <c:ext xmlns:c16="http://schemas.microsoft.com/office/drawing/2014/chart" uri="{C3380CC4-5D6E-409C-BE32-E72D297353CC}">
              <c16:uniqueId val="{00000000-D9A9-414D-8855-527876FC63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75.02</c:v>
                </c:pt>
                <c:pt idx="1">
                  <c:v>73.55</c:v>
                </c:pt>
                <c:pt idx="2">
                  <c:v>71.19</c:v>
                </c:pt>
                <c:pt idx="3">
                  <c:v>77.72</c:v>
                </c:pt>
                <c:pt idx="4">
                  <c:v>86.61</c:v>
                </c:pt>
              </c:numCache>
            </c:numRef>
          </c:val>
          <c:smooth val="0"/>
          <c:extLst>
            <c:ext xmlns:c16="http://schemas.microsoft.com/office/drawing/2014/chart" uri="{C3380CC4-5D6E-409C-BE32-E72D297353CC}">
              <c16:uniqueId val="{00000001-D9A9-414D-8855-527876FC63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468.94</c:v>
                </c:pt>
                <c:pt idx="1">
                  <c:v>424.83</c:v>
                </c:pt>
                <c:pt idx="2">
                  <c:v>381.03</c:v>
                </c:pt>
                <c:pt idx="3">
                  <c:v>338.73</c:v>
                </c:pt>
                <c:pt idx="4">
                  <c:v>298.45999999999998</c:v>
                </c:pt>
              </c:numCache>
            </c:numRef>
          </c:val>
          <c:extLst>
            <c:ext xmlns:c16="http://schemas.microsoft.com/office/drawing/2014/chart" uri="{C3380CC4-5D6E-409C-BE32-E72D297353CC}">
              <c16:uniqueId val="{00000000-E889-4840-86D8-C5AE98CBA3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573.73</c:v>
                </c:pt>
                <c:pt idx="1">
                  <c:v>514.27</c:v>
                </c:pt>
                <c:pt idx="2">
                  <c:v>517.34</c:v>
                </c:pt>
                <c:pt idx="3">
                  <c:v>485.6</c:v>
                </c:pt>
                <c:pt idx="4">
                  <c:v>463.93</c:v>
                </c:pt>
              </c:numCache>
            </c:numRef>
          </c:val>
          <c:smooth val="0"/>
          <c:extLst>
            <c:ext xmlns:c16="http://schemas.microsoft.com/office/drawing/2014/chart" uri="{C3380CC4-5D6E-409C-BE32-E72D297353CC}">
              <c16:uniqueId val="{00000001-E889-4840-86D8-C5AE98CBA3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102.17</c:v>
                </c:pt>
                <c:pt idx="1">
                  <c:v>106.06</c:v>
                </c:pt>
                <c:pt idx="2">
                  <c:v>103.56</c:v>
                </c:pt>
                <c:pt idx="3">
                  <c:v>106.67</c:v>
                </c:pt>
                <c:pt idx="4">
                  <c:v>112.24</c:v>
                </c:pt>
              </c:numCache>
            </c:numRef>
          </c:val>
          <c:extLst>
            <c:ext xmlns:c16="http://schemas.microsoft.com/office/drawing/2014/chart" uri="{C3380CC4-5D6E-409C-BE32-E72D297353CC}">
              <c16:uniqueId val="{00000000-DEC5-459D-BC1C-78B7099642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100.74</c:v>
                </c:pt>
                <c:pt idx="1">
                  <c:v>100.34</c:v>
                </c:pt>
                <c:pt idx="2">
                  <c:v>99.89</c:v>
                </c:pt>
                <c:pt idx="3">
                  <c:v>99.95</c:v>
                </c:pt>
                <c:pt idx="4">
                  <c:v>103.4</c:v>
                </c:pt>
              </c:numCache>
            </c:numRef>
          </c:val>
          <c:smooth val="0"/>
          <c:extLst>
            <c:ext xmlns:c16="http://schemas.microsoft.com/office/drawing/2014/chart" uri="{C3380CC4-5D6E-409C-BE32-E72D297353CC}">
              <c16:uniqueId val="{00000001-DEC5-459D-BC1C-78B7099642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86.87</c:v>
                </c:pt>
                <c:pt idx="1">
                  <c:v>83.84</c:v>
                </c:pt>
                <c:pt idx="2">
                  <c:v>85.83</c:v>
                </c:pt>
                <c:pt idx="3">
                  <c:v>82.21</c:v>
                </c:pt>
                <c:pt idx="4">
                  <c:v>78.47</c:v>
                </c:pt>
              </c:numCache>
            </c:numRef>
          </c:val>
          <c:extLst>
            <c:ext xmlns:c16="http://schemas.microsoft.com/office/drawing/2014/chart" uri="{C3380CC4-5D6E-409C-BE32-E72D297353CC}">
              <c16:uniqueId val="{00000000-0517-4968-AF85-AC771567A4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112.75</c:v>
                </c:pt>
                <c:pt idx="1">
                  <c:v>113.49</c:v>
                </c:pt>
                <c:pt idx="2">
                  <c:v>112.4</c:v>
                </c:pt>
                <c:pt idx="3">
                  <c:v>110.21</c:v>
                </c:pt>
                <c:pt idx="4">
                  <c:v>110.26</c:v>
                </c:pt>
              </c:numCache>
            </c:numRef>
          </c:val>
          <c:smooth val="0"/>
          <c:extLst>
            <c:ext xmlns:c16="http://schemas.microsoft.com/office/drawing/2014/chart" uri="{C3380CC4-5D6E-409C-BE32-E72D297353CC}">
              <c16:uniqueId val="{00000001-0517-4968-AF85-AC771567A4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埼玉県　富士見市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46">
        <f>データ!S6</f>
        <v>112420</v>
      </c>
      <c r="AM8" s="46"/>
      <c r="AN8" s="46"/>
      <c r="AO8" s="46"/>
      <c r="AP8" s="46"/>
      <c r="AQ8" s="46"/>
      <c r="AR8" s="46"/>
      <c r="AS8" s="46"/>
      <c r="AT8" s="45">
        <f>データ!T6</f>
        <v>19.77</v>
      </c>
      <c r="AU8" s="45"/>
      <c r="AV8" s="45"/>
      <c r="AW8" s="45"/>
      <c r="AX8" s="45"/>
      <c r="AY8" s="45"/>
      <c r="AZ8" s="45"/>
      <c r="BA8" s="45"/>
      <c r="BB8" s="45">
        <f>データ!U6</f>
        <v>5686.39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76.25</v>
      </c>
      <c r="J10" s="45"/>
      <c r="K10" s="45"/>
      <c r="L10" s="45"/>
      <c r="M10" s="45"/>
      <c r="N10" s="45"/>
      <c r="O10" s="45"/>
      <c r="P10" s="45">
        <f>データ!P6</f>
        <v>94.95</v>
      </c>
      <c r="Q10" s="45"/>
      <c r="R10" s="45"/>
      <c r="S10" s="45"/>
      <c r="T10" s="45"/>
      <c r="U10" s="45"/>
      <c r="V10" s="45"/>
      <c r="W10" s="45">
        <f>データ!Q6</f>
        <v>87.56</v>
      </c>
      <c r="X10" s="45"/>
      <c r="Y10" s="45"/>
      <c r="Z10" s="45"/>
      <c r="AA10" s="45"/>
      <c r="AB10" s="45"/>
      <c r="AC10" s="45"/>
      <c r="AD10" s="46">
        <f>データ!R6</f>
        <v>1650</v>
      </c>
      <c r="AE10" s="46"/>
      <c r="AF10" s="46"/>
      <c r="AG10" s="46"/>
      <c r="AH10" s="46"/>
      <c r="AI10" s="46"/>
      <c r="AJ10" s="46"/>
      <c r="AK10" s="2"/>
      <c r="AL10" s="46">
        <f>データ!V6</f>
        <v>107116</v>
      </c>
      <c r="AM10" s="46"/>
      <c r="AN10" s="46"/>
      <c r="AO10" s="46"/>
      <c r="AP10" s="46"/>
      <c r="AQ10" s="46"/>
      <c r="AR10" s="46"/>
      <c r="AS10" s="46"/>
      <c r="AT10" s="45">
        <f>データ!W6</f>
        <v>8.42</v>
      </c>
      <c r="AU10" s="45"/>
      <c r="AV10" s="45"/>
      <c r="AW10" s="45"/>
      <c r="AX10" s="45"/>
      <c r="AY10" s="45"/>
      <c r="AZ10" s="45"/>
      <c r="BA10" s="45"/>
      <c r="BB10" s="45">
        <f>データ!X6</f>
        <v>12721.62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SbDiBWaf1gl2cqIcq0mOYbmBlbyyfCrZTuGoCcGE0VMKwfO+p/F2eak9ld2ls+5OF2Rk8yXTIHlhlwf/J/HUg==" saltValue="u09iV1F9SIKPbYSbOhIZ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112356</v>
      </c>
      <c r="D6" s="19">
        <f t="shared" si="3"/>
        <v>46</v>
      </c>
      <c r="E6" s="19">
        <f t="shared" si="3"/>
        <v>17</v>
      </c>
      <c r="F6" s="19">
        <f t="shared" si="3"/>
        <v>1</v>
      </c>
      <c r="G6" s="19">
        <f t="shared" si="3"/>
        <v>0</v>
      </c>
      <c r="H6" s="19" t="str">
        <f t="shared" si="3"/>
        <v>埼玉県　富士見市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76.25</v>
      </c>
      <c r="P6" s="20">
        <f t="shared" si="3"/>
        <v>94.95</v>
      </c>
      <c r="Q6" s="20">
        <f t="shared" si="3"/>
        <v>87.56</v>
      </c>
      <c r="R6" s="20">
        <f t="shared" si="3"/>
        <v>1650</v>
      </c>
      <c r="S6" s="20">
        <f t="shared" si="3"/>
        <v>112420</v>
      </c>
      <c r="T6" s="20">
        <f t="shared" si="3"/>
        <v>19.77</v>
      </c>
      <c r="U6" s="20">
        <f t="shared" si="3"/>
        <v>5686.39</v>
      </c>
      <c r="V6" s="20">
        <f t="shared" si="3"/>
        <v>107116</v>
      </c>
      <c r="W6" s="20">
        <f t="shared" si="3"/>
        <v>8.42</v>
      </c>
      <c r="X6" s="20">
        <f t="shared" si="3"/>
        <v>12721.62</v>
      </c>
      <c r="Y6" s="21">
        <f>IF(Y7="",NA(),Y7)</f>
        <v>118.28</v>
      </c>
      <c r="Z6" s="21">
        <f t="shared" ref="Z6:AH6" si="4">IF(Z7="",NA(),Z7)</f>
        <v>122.81</v>
      </c>
      <c r="AA6" s="21">
        <f t="shared" si="4"/>
        <v>110.08</v>
      </c>
      <c r="AB6" s="21">
        <f t="shared" si="4"/>
        <v>113.09</v>
      </c>
      <c r="AC6" s="21">
        <f t="shared" si="4"/>
        <v>116.14</v>
      </c>
      <c r="AD6" s="21">
        <f t="shared" si="4"/>
        <v>111.25</v>
      </c>
      <c r="AE6" s="21">
        <f t="shared" si="4"/>
        <v>108.87</v>
      </c>
      <c r="AF6" s="21">
        <f t="shared" si="4"/>
        <v>109</v>
      </c>
      <c r="AG6" s="21">
        <f t="shared" si="4"/>
        <v>107.09</v>
      </c>
      <c r="AH6" s="21">
        <f t="shared" si="4"/>
        <v>107.96</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0.39</v>
      </c>
      <c r="AQ6" s="21">
        <f t="shared" si="5"/>
        <v>0.28000000000000003</v>
      </c>
      <c r="AR6" s="21">
        <f t="shared" si="5"/>
        <v>0.59</v>
      </c>
      <c r="AS6" s="21">
        <f t="shared" si="5"/>
        <v>0.68</v>
      </c>
      <c r="AT6" s="20" t="str">
        <f>IF(AT7="","",IF(AT7="-","【-】","【"&amp;SUBSTITUTE(TEXT(AT7,"#,##0.00"),"-","△")&amp;"】"))</f>
        <v>【3.09】</v>
      </c>
      <c r="AU6" s="21">
        <f>IF(AU7="",NA(),AU7)</f>
        <v>109.04</v>
      </c>
      <c r="AV6" s="21">
        <f t="shared" ref="AV6:BD6" si="6">IF(AV7="",NA(),AV7)</f>
        <v>112.62</v>
      </c>
      <c r="AW6" s="21">
        <f t="shared" si="6"/>
        <v>84.88</v>
      </c>
      <c r="AX6" s="21">
        <f t="shared" si="6"/>
        <v>87.96</v>
      </c>
      <c r="AY6" s="21">
        <f t="shared" si="6"/>
        <v>107.29</v>
      </c>
      <c r="AZ6" s="21">
        <f t="shared" si="6"/>
        <v>75.02</v>
      </c>
      <c r="BA6" s="21">
        <f t="shared" si="6"/>
        <v>73.55</v>
      </c>
      <c r="BB6" s="21">
        <f t="shared" si="6"/>
        <v>71.19</v>
      </c>
      <c r="BC6" s="21">
        <f t="shared" si="6"/>
        <v>77.72</v>
      </c>
      <c r="BD6" s="21">
        <f t="shared" si="6"/>
        <v>86.61</v>
      </c>
      <c r="BE6" s="20" t="str">
        <f>IF(BE7="","",IF(BE7="-","【-】","【"&amp;SUBSTITUTE(TEXT(BE7,"#,##0.00"),"-","△")&amp;"】"))</f>
        <v>【71.39】</v>
      </c>
      <c r="BF6" s="21">
        <f>IF(BF7="",NA(),BF7)</f>
        <v>468.94</v>
      </c>
      <c r="BG6" s="21">
        <f t="shared" ref="BG6:BO6" si="7">IF(BG7="",NA(),BG7)</f>
        <v>424.83</v>
      </c>
      <c r="BH6" s="21">
        <f t="shared" si="7"/>
        <v>381.03</v>
      </c>
      <c r="BI6" s="21">
        <f t="shared" si="7"/>
        <v>338.73</v>
      </c>
      <c r="BJ6" s="21">
        <f t="shared" si="7"/>
        <v>298.45999999999998</v>
      </c>
      <c r="BK6" s="21">
        <f t="shared" si="7"/>
        <v>573.73</v>
      </c>
      <c r="BL6" s="21">
        <f t="shared" si="7"/>
        <v>514.27</v>
      </c>
      <c r="BM6" s="21">
        <f t="shared" si="7"/>
        <v>517.34</v>
      </c>
      <c r="BN6" s="21">
        <f t="shared" si="7"/>
        <v>485.6</v>
      </c>
      <c r="BO6" s="21">
        <f t="shared" si="7"/>
        <v>463.93</v>
      </c>
      <c r="BP6" s="20" t="str">
        <f>IF(BP7="","",IF(BP7="-","【-】","【"&amp;SUBSTITUTE(TEXT(BP7,"#,##0.00"),"-","△")&amp;"】"))</f>
        <v>【669.11】</v>
      </c>
      <c r="BQ6" s="21">
        <f>IF(BQ7="",NA(),BQ7)</f>
        <v>102.17</v>
      </c>
      <c r="BR6" s="21">
        <f t="shared" ref="BR6:BZ6" si="8">IF(BR7="",NA(),BR7)</f>
        <v>106.06</v>
      </c>
      <c r="BS6" s="21">
        <f t="shared" si="8"/>
        <v>103.56</v>
      </c>
      <c r="BT6" s="21">
        <f t="shared" si="8"/>
        <v>106.67</v>
      </c>
      <c r="BU6" s="21">
        <f t="shared" si="8"/>
        <v>112.24</v>
      </c>
      <c r="BV6" s="21">
        <f t="shared" si="8"/>
        <v>100.74</v>
      </c>
      <c r="BW6" s="21">
        <f t="shared" si="8"/>
        <v>100.34</v>
      </c>
      <c r="BX6" s="21">
        <f t="shared" si="8"/>
        <v>99.89</v>
      </c>
      <c r="BY6" s="21">
        <f t="shared" si="8"/>
        <v>99.95</v>
      </c>
      <c r="BZ6" s="21">
        <f t="shared" si="8"/>
        <v>103.4</v>
      </c>
      <c r="CA6" s="20" t="str">
        <f>IF(CA7="","",IF(CA7="-","【-】","【"&amp;SUBSTITUTE(TEXT(CA7,"#,##0.00"),"-","△")&amp;"】"))</f>
        <v>【99.73】</v>
      </c>
      <c r="CB6" s="21">
        <f>IF(CB7="",NA(),CB7)</f>
        <v>86.87</v>
      </c>
      <c r="CC6" s="21">
        <f t="shared" ref="CC6:CK6" si="9">IF(CC7="",NA(),CC7)</f>
        <v>83.84</v>
      </c>
      <c r="CD6" s="21">
        <f t="shared" si="9"/>
        <v>85.83</v>
      </c>
      <c r="CE6" s="21">
        <f t="shared" si="9"/>
        <v>82.21</v>
      </c>
      <c r="CF6" s="21">
        <f t="shared" si="9"/>
        <v>78.47</v>
      </c>
      <c r="CG6" s="21">
        <f t="shared" si="9"/>
        <v>112.75</v>
      </c>
      <c r="CH6" s="21">
        <f t="shared" si="9"/>
        <v>113.49</v>
      </c>
      <c r="CI6" s="21">
        <f t="shared" si="9"/>
        <v>112.4</v>
      </c>
      <c r="CJ6" s="21">
        <f t="shared" si="9"/>
        <v>110.21</v>
      </c>
      <c r="CK6" s="21">
        <f t="shared" si="9"/>
        <v>110.26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64.650000000000006</v>
      </c>
      <c r="CS6" s="21">
        <f t="shared" si="10"/>
        <v>62.96</v>
      </c>
      <c r="CT6" s="21">
        <f t="shared" si="10"/>
        <v>62.97</v>
      </c>
      <c r="CU6" s="21">
        <f t="shared" si="10"/>
        <v>64.930000000000007</v>
      </c>
      <c r="CV6" s="21">
        <f t="shared" si="10"/>
        <v>65.680000000000007</v>
      </c>
      <c r="CW6" s="20" t="str">
        <f>IF(CW7="","",IF(CW7="-","【-】","【"&amp;SUBSTITUTE(TEXT(CW7,"#,##0.00"),"-","△")&amp;"】"))</f>
        <v>【59.99】</v>
      </c>
      <c r="CX6" s="21">
        <f>IF(CX7="",NA(),CX7)</f>
        <v>97.14</v>
      </c>
      <c r="CY6" s="21">
        <f t="shared" ref="CY6:DG6" si="11">IF(CY7="",NA(),CY7)</f>
        <v>99.36</v>
      </c>
      <c r="CZ6" s="21">
        <f t="shared" si="11"/>
        <v>99.68</v>
      </c>
      <c r="DA6" s="21">
        <f t="shared" si="11"/>
        <v>99.32</v>
      </c>
      <c r="DB6" s="21">
        <f t="shared" si="11"/>
        <v>99.38</v>
      </c>
      <c r="DC6" s="21">
        <f t="shared" si="11"/>
        <v>97.4</v>
      </c>
      <c r="DD6" s="21">
        <f t="shared" si="11"/>
        <v>96.96</v>
      </c>
      <c r="DE6" s="21">
        <f t="shared" si="11"/>
        <v>96.97</v>
      </c>
      <c r="DF6" s="21">
        <f t="shared" si="11"/>
        <v>97.7</v>
      </c>
      <c r="DG6" s="21">
        <f t="shared" si="11"/>
        <v>97.59</v>
      </c>
      <c r="DH6" s="20" t="str">
        <f>IF(DH7="","",IF(DH7="-","【-】","【"&amp;SUBSTITUTE(TEXT(DH7,"#,##0.00"),"-","△")&amp;"】"))</f>
        <v>【95.72】</v>
      </c>
      <c r="DI6" s="21">
        <f>IF(DI7="",NA(),DI7)</f>
        <v>44.55</v>
      </c>
      <c r="DJ6" s="21">
        <f t="shared" ref="DJ6:DR6" si="12">IF(DJ7="",NA(),DJ7)</f>
        <v>45.63</v>
      </c>
      <c r="DK6" s="21">
        <f t="shared" si="12"/>
        <v>46.84</v>
      </c>
      <c r="DL6" s="21">
        <f t="shared" si="12"/>
        <v>48.25</v>
      </c>
      <c r="DM6" s="21">
        <f t="shared" si="12"/>
        <v>49.41</v>
      </c>
      <c r="DN6" s="21">
        <f t="shared" si="12"/>
        <v>28.35</v>
      </c>
      <c r="DO6" s="21">
        <f t="shared" si="12"/>
        <v>25.13</v>
      </c>
      <c r="DP6" s="21">
        <f t="shared" si="12"/>
        <v>24.54</v>
      </c>
      <c r="DQ6" s="21">
        <f t="shared" si="12"/>
        <v>23.38</v>
      </c>
      <c r="DR6" s="21">
        <f t="shared" si="12"/>
        <v>24.59</v>
      </c>
      <c r="DS6" s="20" t="str">
        <f>IF(DS7="","",IF(DS7="-","【-】","【"&amp;SUBSTITUTE(TEXT(DS7,"#,##0.00"),"-","△")&amp;"】"))</f>
        <v>【38.17】</v>
      </c>
      <c r="DT6" s="20">
        <f>IF(DT7="",NA(),DT7)</f>
        <v>0</v>
      </c>
      <c r="DU6" s="20">
        <f t="shared" ref="DU6:EC6" si="13">IF(DU7="",NA(),DU7)</f>
        <v>0</v>
      </c>
      <c r="DV6" s="20">
        <f t="shared" si="13"/>
        <v>0</v>
      </c>
      <c r="DW6" s="20">
        <f t="shared" si="13"/>
        <v>0</v>
      </c>
      <c r="DX6" s="20">
        <f t="shared" si="13"/>
        <v>0</v>
      </c>
      <c r="DY6" s="21">
        <f t="shared" si="13"/>
        <v>6.7</v>
      </c>
      <c r="DZ6" s="21">
        <f t="shared" si="13"/>
        <v>6.4</v>
      </c>
      <c r="EA6" s="21">
        <f t="shared" si="13"/>
        <v>7.66</v>
      </c>
      <c r="EB6" s="21">
        <f t="shared" si="13"/>
        <v>8.1999999999999993</v>
      </c>
      <c r="EC6" s="21">
        <f t="shared" si="13"/>
        <v>9.43</v>
      </c>
      <c r="ED6" s="20" t="str">
        <f>IF(ED7="","",IF(ED7="-","【-】","【"&amp;SUBSTITUTE(TEXT(ED7,"#,##0.00"),"-","△")&amp;"】"))</f>
        <v>【6.54】</v>
      </c>
      <c r="EE6" s="20">
        <f>IF(EE7="",NA(),EE7)</f>
        <v>0</v>
      </c>
      <c r="EF6" s="20">
        <f t="shared" ref="EF6:EN6" si="14">IF(EF7="",NA(),EF7)</f>
        <v>0</v>
      </c>
      <c r="EG6" s="20">
        <f t="shared" si="14"/>
        <v>0</v>
      </c>
      <c r="EH6" s="20">
        <f t="shared" si="14"/>
        <v>0</v>
      </c>
      <c r="EI6" s="20">
        <f t="shared" si="14"/>
        <v>0</v>
      </c>
      <c r="EJ6" s="21">
        <f t="shared" si="14"/>
        <v>0.16</v>
      </c>
      <c r="EK6" s="21">
        <f t="shared" si="14"/>
        <v>0.16</v>
      </c>
      <c r="EL6" s="21">
        <f t="shared" si="14"/>
        <v>0.16</v>
      </c>
      <c r="EM6" s="21">
        <f t="shared" si="14"/>
        <v>0.14000000000000001</v>
      </c>
      <c r="EN6" s="21">
        <f t="shared" si="14"/>
        <v>0.15</v>
      </c>
      <c r="EO6" s="20" t="str">
        <f>IF(EO7="","",IF(EO7="-","【-】","【"&amp;SUBSTITUTE(TEXT(EO7,"#,##0.00"),"-","△")&amp;"】"))</f>
        <v>【0.24】</v>
      </c>
    </row>
    <row r="7" spans="1:148" s="22" customFormat="1" x14ac:dyDescent="0.15">
      <c r="A7" s="14"/>
      <c r="B7" s="23">
        <v>2021</v>
      </c>
      <c r="C7" s="23">
        <v>112356</v>
      </c>
      <c r="D7" s="23">
        <v>46</v>
      </c>
      <c r="E7" s="23">
        <v>17</v>
      </c>
      <c r="F7" s="23">
        <v>1</v>
      </c>
      <c r="G7" s="23">
        <v>0</v>
      </c>
      <c r="H7" s="23" t="s">
        <v>96</v>
      </c>
      <c r="I7" s="23" t="s">
        <v>97</v>
      </c>
      <c r="J7" s="23" t="s">
        <v>98</v>
      </c>
      <c r="K7" s="23" t="s">
        <v>99</v>
      </c>
      <c r="L7" s="23" t="s">
        <v>100</v>
      </c>
      <c r="M7" s="23" t="s">
        <v>101</v>
      </c>
      <c r="N7" s="24" t="s">
        <v>102</v>
      </c>
      <c r="O7" s="24">
        <v>76.25</v>
      </c>
      <c r="P7" s="24">
        <v>94.95</v>
      </c>
      <c r="Q7" s="24">
        <v>87.56</v>
      </c>
      <c r="R7" s="24">
        <v>1650</v>
      </c>
      <c r="S7" s="24">
        <v>112420</v>
      </c>
      <c r="T7" s="24">
        <v>19.77</v>
      </c>
      <c r="U7" s="24">
        <v>5686.39</v>
      </c>
      <c r="V7" s="24">
        <v>107116</v>
      </c>
      <c r="W7" s="24">
        <v>8.42</v>
      </c>
      <c r="X7" s="24">
        <v>12721.62</v>
      </c>
      <c r="Y7" s="24">
        <v>118.28</v>
      </c>
      <c r="Z7" s="24">
        <v>122.81</v>
      </c>
      <c r="AA7" s="24">
        <v>110.08</v>
      </c>
      <c r="AB7" s="24">
        <v>113.09</v>
      </c>
      <c r="AC7" s="24">
        <v>116.14</v>
      </c>
      <c r="AD7" s="24">
        <v>111.25</v>
      </c>
      <c r="AE7" s="24">
        <v>108.87</v>
      </c>
      <c r="AF7" s="24">
        <v>109</v>
      </c>
      <c r="AG7" s="24">
        <v>107.09</v>
      </c>
      <c r="AH7" s="24">
        <v>107.96</v>
      </c>
      <c r="AI7" s="24">
        <v>107.02</v>
      </c>
      <c r="AJ7" s="24">
        <v>0</v>
      </c>
      <c r="AK7" s="24">
        <v>0</v>
      </c>
      <c r="AL7" s="24">
        <v>0</v>
      </c>
      <c r="AM7" s="24">
        <v>0</v>
      </c>
      <c r="AN7" s="24">
        <v>0</v>
      </c>
      <c r="AO7" s="24">
        <v>0</v>
      </c>
      <c r="AP7" s="24">
        <v>0.39</v>
      </c>
      <c r="AQ7" s="24">
        <v>0.28000000000000003</v>
      </c>
      <c r="AR7" s="24">
        <v>0.59</v>
      </c>
      <c r="AS7" s="24">
        <v>0.68</v>
      </c>
      <c r="AT7" s="24">
        <v>3.09</v>
      </c>
      <c r="AU7" s="24">
        <v>109.04</v>
      </c>
      <c r="AV7" s="24">
        <v>112.62</v>
      </c>
      <c r="AW7" s="24">
        <v>84.88</v>
      </c>
      <c r="AX7" s="24">
        <v>87.96</v>
      </c>
      <c r="AY7" s="24">
        <v>107.29</v>
      </c>
      <c r="AZ7" s="24">
        <v>75.02</v>
      </c>
      <c r="BA7" s="24">
        <v>73.55</v>
      </c>
      <c r="BB7" s="24">
        <v>71.19</v>
      </c>
      <c r="BC7" s="24">
        <v>77.72</v>
      </c>
      <c r="BD7" s="24">
        <v>86.61</v>
      </c>
      <c r="BE7" s="24">
        <v>71.39</v>
      </c>
      <c r="BF7" s="24">
        <v>468.94</v>
      </c>
      <c r="BG7" s="24">
        <v>424.83</v>
      </c>
      <c r="BH7" s="24">
        <v>381.03</v>
      </c>
      <c r="BI7" s="24">
        <v>338.73</v>
      </c>
      <c r="BJ7" s="24">
        <v>298.45999999999998</v>
      </c>
      <c r="BK7" s="24">
        <v>573.73</v>
      </c>
      <c r="BL7" s="24">
        <v>514.27</v>
      </c>
      <c r="BM7" s="24">
        <v>517.34</v>
      </c>
      <c r="BN7" s="24">
        <v>485.6</v>
      </c>
      <c r="BO7" s="24">
        <v>463.93</v>
      </c>
      <c r="BP7" s="24">
        <v>669.11</v>
      </c>
      <c r="BQ7" s="24">
        <v>102.17</v>
      </c>
      <c r="BR7" s="24">
        <v>106.06</v>
      </c>
      <c r="BS7" s="24">
        <v>103.56</v>
      </c>
      <c r="BT7" s="24">
        <v>106.67</v>
      </c>
      <c r="BU7" s="24">
        <v>112.24</v>
      </c>
      <c r="BV7" s="24">
        <v>100.74</v>
      </c>
      <c r="BW7" s="24">
        <v>100.34</v>
      </c>
      <c r="BX7" s="24">
        <v>99.89</v>
      </c>
      <c r="BY7" s="24">
        <v>99.95</v>
      </c>
      <c r="BZ7" s="24">
        <v>103.4</v>
      </c>
      <c r="CA7" s="24">
        <v>99.73</v>
      </c>
      <c r="CB7" s="24">
        <v>86.87</v>
      </c>
      <c r="CC7" s="24">
        <v>83.84</v>
      </c>
      <c r="CD7" s="24">
        <v>85.83</v>
      </c>
      <c r="CE7" s="24">
        <v>82.21</v>
      </c>
      <c r="CF7" s="24">
        <v>78.47</v>
      </c>
      <c r="CG7" s="24">
        <v>112.75</v>
      </c>
      <c r="CH7" s="24">
        <v>113.49</v>
      </c>
      <c r="CI7" s="24">
        <v>112.4</v>
      </c>
      <c r="CJ7" s="24">
        <v>110.21</v>
      </c>
      <c r="CK7" s="24">
        <v>110.26</v>
      </c>
      <c r="CL7" s="24">
        <v>134.97999999999999</v>
      </c>
      <c r="CM7" s="24" t="s">
        <v>102</v>
      </c>
      <c r="CN7" s="24" t="s">
        <v>102</v>
      </c>
      <c r="CO7" s="24" t="s">
        <v>102</v>
      </c>
      <c r="CP7" s="24" t="s">
        <v>102</v>
      </c>
      <c r="CQ7" s="24" t="s">
        <v>102</v>
      </c>
      <c r="CR7" s="24">
        <v>64.650000000000006</v>
      </c>
      <c r="CS7" s="24">
        <v>62.96</v>
      </c>
      <c r="CT7" s="24">
        <v>62.97</v>
      </c>
      <c r="CU7" s="24">
        <v>64.930000000000007</v>
      </c>
      <c r="CV7" s="24">
        <v>65.680000000000007</v>
      </c>
      <c r="CW7" s="24">
        <v>59.99</v>
      </c>
      <c r="CX7" s="24">
        <v>97.14</v>
      </c>
      <c r="CY7" s="24">
        <v>99.36</v>
      </c>
      <c r="CZ7" s="24">
        <v>99.68</v>
      </c>
      <c r="DA7" s="24">
        <v>99.32</v>
      </c>
      <c r="DB7" s="24">
        <v>99.38</v>
      </c>
      <c r="DC7" s="24">
        <v>97.4</v>
      </c>
      <c r="DD7" s="24">
        <v>96.96</v>
      </c>
      <c r="DE7" s="24">
        <v>96.97</v>
      </c>
      <c r="DF7" s="24">
        <v>97.7</v>
      </c>
      <c r="DG7" s="24">
        <v>97.59</v>
      </c>
      <c r="DH7" s="24">
        <v>95.72</v>
      </c>
      <c r="DI7" s="24">
        <v>44.55</v>
      </c>
      <c r="DJ7" s="24">
        <v>45.63</v>
      </c>
      <c r="DK7" s="24">
        <v>46.84</v>
      </c>
      <c r="DL7" s="24">
        <v>48.25</v>
      </c>
      <c r="DM7" s="24">
        <v>49.41</v>
      </c>
      <c r="DN7" s="24">
        <v>28.35</v>
      </c>
      <c r="DO7" s="24">
        <v>25.13</v>
      </c>
      <c r="DP7" s="24">
        <v>24.54</v>
      </c>
      <c r="DQ7" s="24">
        <v>23.38</v>
      </c>
      <c r="DR7" s="24">
        <v>24.59</v>
      </c>
      <c r="DS7" s="24">
        <v>38.17</v>
      </c>
      <c r="DT7" s="24">
        <v>0</v>
      </c>
      <c r="DU7" s="24">
        <v>0</v>
      </c>
      <c r="DV7" s="24">
        <v>0</v>
      </c>
      <c r="DW7" s="24">
        <v>0</v>
      </c>
      <c r="DX7" s="24">
        <v>0</v>
      </c>
      <c r="DY7" s="24">
        <v>6.7</v>
      </c>
      <c r="DZ7" s="24">
        <v>6.4</v>
      </c>
      <c r="EA7" s="24">
        <v>7.66</v>
      </c>
      <c r="EB7" s="24">
        <v>8.1999999999999993</v>
      </c>
      <c r="EC7" s="24">
        <v>9.43</v>
      </c>
      <c r="ED7" s="24">
        <v>6.54</v>
      </c>
      <c r="EE7" s="24">
        <v>0</v>
      </c>
      <c r="EF7" s="24">
        <v>0</v>
      </c>
      <c r="EG7" s="24">
        <v>0</v>
      </c>
      <c r="EH7" s="24">
        <v>0</v>
      </c>
      <c r="EI7" s="24">
        <v>0</v>
      </c>
      <c r="EJ7" s="24">
        <v>0.16</v>
      </c>
      <c r="EK7" s="24">
        <v>0.16</v>
      </c>
      <c r="EL7" s="24">
        <v>0.16</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2023-01-26T07:59:57Z</cp:lastPrinted>
  <dcterms:created xsi:type="dcterms:W3CDTF">2023-01-12T23:28:28Z</dcterms:created>
  <dcterms:modified xsi:type="dcterms:W3CDTF">2023-01-26T08:06:46Z</dcterms:modified>
  <cp:category/>
</cp:coreProperties>
</file>